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75" windowWidth="16650" windowHeight="1273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<sst xmlns="http://schemas.openxmlformats.org/spreadsheetml/2006/main" count="111" uniqueCount="38">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</sst>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3"/>
  <sheetViews>
    <sheetView tabSelected="1" zoomScale="70" zoomScaleNormal="70" zoomScalePageLayoutView="0" workbookViewId="0" topLeftCell="A1">
      <selection activeCell="G3" sqref="G3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2" max="12" width="11.7109375" style="0" bestFit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12"/>
      <c r="G8" s="46" t="s">
        <v>29</v>
      </c>
      <c r="H8" s="77">
        <v>43038</v>
      </c>
      <c r="I8" s="77"/>
    </row>
    <row r="9" spans="1:9" ht="20.25" customHeight="1">
      <c r="A9" s="12" t="s">
        <v>20</v>
      </c>
      <c r="G9" s="11" t="s">
        <v>30</v>
      </c>
      <c r="H9" s="77">
        <v>43035</v>
      </c>
      <c r="I9" s="77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353.661</v>
      </c>
      <c r="D14" s="37"/>
      <c r="E14" s="36">
        <v>0</v>
      </c>
      <c r="F14" s="37"/>
      <c r="G14" s="36">
        <v>32.151</v>
      </c>
      <c r="H14" s="37"/>
      <c r="I14" s="36">
        <f>SUM(C14)+E14-G14</f>
        <v>321.51</v>
      </c>
      <c r="J14" s="74"/>
    </row>
    <row r="15" spans="1:12" ht="19.5" customHeight="1">
      <c r="A15" s="33" t="s">
        <v>6</v>
      </c>
      <c r="B15" s="35"/>
      <c r="C15" s="36">
        <v>435392.886</v>
      </c>
      <c r="D15" s="37"/>
      <c r="E15" s="36">
        <v>32.151</v>
      </c>
      <c r="F15" s="37"/>
      <c r="G15" s="36">
        <v>0</v>
      </c>
      <c r="H15" s="37"/>
      <c r="I15" s="36">
        <f>SUM(C15)+E15-G15</f>
        <v>435425.037</v>
      </c>
      <c r="J15" s="74"/>
      <c r="L15" s="49"/>
    </row>
    <row r="16" spans="1:10" ht="19.5" customHeight="1">
      <c r="A16" s="38" t="s">
        <v>7</v>
      </c>
      <c r="B16" s="39"/>
      <c r="C16" s="40">
        <f>SUM(C14:C15)</f>
        <v>435746.547</v>
      </c>
      <c r="D16" s="41"/>
      <c r="E16" s="40">
        <f>SUM(E14:E15)</f>
        <v>32.151</v>
      </c>
      <c r="F16" s="41"/>
      <c r="G16" s="40">
        <f>SUM(G14:G15)</f>
        <v>32.151</v>
      </c>
      <c r="H16" s="41"/>
      <c r="I16" s="40">
        <f>SUM(C16)+E16-G16</f>
        <v>435746.547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11252.5</v>
      </c>
      <c r="D19" s="37"/>
      <c r="E19" s="36">
        <v>0</v>
      </c>
      <c r="F19" s="37"/>
      <c r="G19" s="36">
        <v>0</v>
      </c>
      <c r="H19" s="37"/>
      <c r="I19" s="36">
        <f>SUM(C19)+E19-G19</f>
        <v>11252.5</v>
      </c>
      <c r="J19" s="74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74"/>
    </row>
    <row r="21" spans="1:10" ht="19.5" customHeight="1">
      <c r="A21" s="38" t="s">
        <v>7</v>
      </c>
      <c r="B21" s="39"/>
      <c r="C21" s="40">
        <f>SUM(C19:C20)</f>
        <v>11252.5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11252.5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4340.25</v>
      </c>
      <c r="D24" s="37"/>
      <c r="E24" s="36">
        <v>0</v>
      </c>
      <c r="F24" s="37"/>
      <c r="G24" s="36">
        <v>0</v>
      </c>
      <c r="H24" s="37"/>
      <c r="I24" s="36">
        <f>SUM(C24)+E24-G24</f>
        <v>4340.25</v>
      </c>
      <c r="J24" s="74"/>
    </row>
    <row r="25" spans="1:10" ht="19.5" customHeight="1">
      <c r="A25" s="33" t="s">
        <v>27</v>
      </c>
      <c r="B25" s="44"/>
      <c r="C25" s="36">
        <v>105629.325</v>
      </c>
      <c r="D25" s="37"/>
      <c r="E25" s="36">
        <v>0</v>
      </c>
      <c r="F25" s="37"/>
      <c r="G25" s="36">
        <v>0</v>
      </c>
      <c r="H25" s="37"/>
      <c r="I25" s="36">
        <f>SUM(C25)+E25-G25</f>
        <v>105629.325</v>
      </c>
      <c r="J25" s="74"/>
    </row>
    <row r="26" spans="1:10" ht="19.5" customHeight="1">
      <c r="A26" s="38" t="s">
        <v>28</v>
      </c>
      <c r="B26" s="39"/>
      <c r="C26" s="40">
        <f>SUM(C24:C25)</f>
        <v>109969.575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109969.575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30"/>
    </row>
    <row r="30" spans="1:10" ht="19.5" customHeight="1">
      <c r="A30" s="33" t="s">
        <v>6</v>
      </c>
      <c r="B30" s="35"/>
      <c r="C30" s="36">
        <v>5542783.06</v>
      </c>
      <c r="D30" s="37"/>
      <c r="E30" s="36">
        <v>259620.985</v>
      </c>
      <c r="F30" s="37"/>
      <c r="G30" s="36">
        <v>0</v>
      </c>
      <c r="H30" s="37"/>
      <c r="I30" s="36">
        <f>SUM(C30)+E30-G30</f>
        <v>5802404.045</v>
      </c>
      <c r="J30" s="74"/>
    </row>
    <row r="31" spans="1:10" ht="19.5" customHeight="1">
      <c r="A31" s="38" t="s">
        <v>7</v>
      </c>
      <c r="B31" s="39"/>
      <c r="C31" s="40">
        <f>SUM(C29:C30)</f>
        <v>5543426.06</v>
      </c>
      <c r="D31" s="41"/>
      <c r="E31" s="40">
        <f>SUM(E29:E30)</f>
        <v>259620.985</v>
      </c>
      <c r="F31" s="41"/>
      <c r="G31" s="40">
        <f>SUM(G29:G30)</f>
        <v>0</v>
      </c>
      <c r="H31" s="41"/>
      <c r="I31" s="40">
        <f>SUM(I29:I30)</f>
        <v>5803047.045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74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189937.86</v>
      </c>
      <c r="D35" s="37"/>
      <c r="E35" s="36">
        <v>0</v>
      </c>
      <c r="F35" s="37"/>
      <c r="G35" s="36">
        <v>0</v>
      </c>
      <c r="H35" s="37"/>
      <c r="I35" s="36">
        <f>SUM(C35,E35,-G35)</f>
        <v>189937.86</v>
      </c>
      <c r="J35" s="74"/>
    </row>
    <row r="36" spans="1:10" ht="19.5" customHeight="1">
      <c r="A36" s="38" t="s">
        <v>28</v>
      </c>
      <c r="B36" s="39"/>
      <c r="C36" s="40">
        <f>SUM(C34:C35)</f>
        <v>190355.81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190355.81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74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1655157.686</v>
      </c>
      <c r="D40" s="37"/>
      <c r="E40" s="36">
        <v>0</v>
      </c>
      <c r="F40" s="37"/>
      <c r="G40" s="36">
        <v>0</v>
      </c>
      <c r="H40" s="37"/>
      <c r="I40" s="36">
        <f>SUM(C40,E40,-G40)</f>
        <v>1655157.686</v>
      </c>
      <c r="J40" s="74"/>
    </row>
    <row r="41" spans="1:10" ht="19.5" customHeight="1">
      <c r="A41" s="38" t="s">
        <v>28</v>
      </c>
      <c r="B41" s="39"/>
      <c r="C41" s="40">
        <f>SUM(C39:C40)</f>
        <v>1655157.686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1655157.686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74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74"/>
    </row>
    <row r="45" spans="1:10" ht="19.5" customHeight="1">
      <c r="A45" s="33" t="s">
        <v>6</v>
      </c>
      <c r="B45" s="35"/>
      <c r="C45" s="36">
        <v>14015.373</v>
      </c>
      <c r="D45" s="37"/>
      <c r="E45" s="36">
        <v>0</v>
      </c>
      <c r="F45" s="37"/>
      <c r="G45" s="36">
        <v>0</v>
      </c>
      <c r="H45" s="37"/>
      <c r="I45" s="36">
        <f>SUM(C45)+E45-G45</f>
        <v>14015.373</v>
      </c>
      <c r="J45" s="74"/>
    </row>
    <row r="46" spans="1:10" ht="19.5" customHeight="1">
      <c r="A46" s="38" t="s">
        <v>7</v>
      </c>
      <c r="B46" s="39"/>
      <c r="C46" s="40">
        <f>SUM(C44:C45)</f>
        <v>14369.023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14369.023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5260.33</v>
      </c>
      <c r="D50" s="37"/>
      <c r="E50" s="36">
        <v>0</v>
      </c>
      <c r="F50" s="37"/>
      <c r="G50" s="36">
        <v>0</v>
      </c>
      <c r="H50" s="37"/>
      <c r="I50" s="36">
        <f>SUM(C50:G50)</f>
        <v>5260.33</v>
      </c>
      <c r="J50" s="47"/>
    </row>
    <row r="51" spans="1:10" ht="19.5" customHeight="1">
      <c r="A51" s="38" t="s">
        <v>7</v>
      </c>
      <c r="B51" s="44"/>
      <c r="C51" s="36">
        <f>SUM(C49:C50)</f>
        <v>5260.33</v>
      </c>
      <c r="D51" s="37"/>
      <c r="E51" s="36">
        <v>0</v>
      </c>
      <c r="F51" s="37"/>
      <c r="G51" s="36">
        <v>0</v>
      </c>
      <c r="H51" s="37"/>
      <c r="I51" s="36">
        <f>SUM(I49:I50)</f>
        <v>5260.33</v>
      </c>
      <c r="J51" s="47"/>
    </row>
    <row r="52" spans="1:10" ht="20.25">
      <c r="A52" s="62" t="s">
        <v>16</v>
      </c>
      <c r="B52" s="63"/>
      <c r="C52" s="64"/>
      <c r="D52" s="65"/>
      <c r="E52" s="64"/>
      <c r="F52" s="65"/>
      <c r="G52" s="64"/>
      <c r="H52" s="65"/>
      <c r="I52" s="66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74"/>
    </row>
    <row r="54" spans="1:10" ht="19.5" customHeight="1">
      <c r="A54" s="33" t="s">
        <v>6</v>
      </c>
      <c r="B54" s="35"/>
      <c r="C54" s="36">
        <v>500303.543</v>
      </c>
      <c r="D54" s="37"/>
      <c r="E54" s="36">
        <v>0</v>
      </c>
      <c r="F54" s="37"/>
      <c r="G54" s="36">
        <v>0</v>
      </c>
      <c r="H54" s="37"/>
      <c r="I54" s="36">
        <f>SUM(C54)+E54-G54</f>
        <v>500303.543</v>
      </c>
      <c r="J54" s="74"/>
    </row>
    <row r="55" spans="1:10" ht="20.25" thickBot="1">
      <c r="A55" s="70" t="s">
        <v>7</v>
      </c>
      <c r="B55" s="71"/>
      <c r="C55" s="72">
        <f>SUM(C53:C54)</f>
        <v>500594.344</v>
      </c>
      <c r="D55" s="73"/>
      <c r="E55" s="72">
        <f>SUM(E53:E54)</f>
        <v>0</v>
      </c>
      <c r="F55" s="73"/>
      <c r="G55" s="72">
        <f>SUM(G53:G54)</f>
        <v>0</v>
      </c>
      <c r="H55" s="73"/>
      <c r="I55" s="72">
        <f>SUM(I53:I54)</f>
        <v>500594.344</v>
      </c>
      <c r="J55" s="47"/>
    </row>
    <row r="56" spans="1:10" ht="21.75" customHeight="1">
      <c r="A56" s="18" t="s">
        <v>10</v>
      </c>
      <c r="B56" s="69" t="s">
        <v>1</v>
      </c>
      <c r="C56" s="19">
        <f>SUM(C14,C19,C24,C29,C34,C39,C44,C53)</f>
        <v>17651.812</v>
      </c>
      <c r="D56" s="20"/>
      <c r="E56" s="19">
        <f>SUM(E14,E19,E24,E29,E34,E39,E44,E49,E53)</f>
        <v>0</v>
      </c>
      <c r="F56" s="20"/>
      <c r="G56" s="19">
        <f>SUM(G14,G19,G24,G29,G34,G39,G44,G49,G53)</f>
        <v>32.151</v>
      </c>
      <c r="H56" s="20"/>
      <c r="I56" s="19">
        <f>SUM(I14,I19,I24,I29,I34,I39,I44,I49,I53)</f>
        <v>17619.661000000004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8448480.063</v>
      </c>
      <c r="D57" s="20"/>
      <c r="E57" s="19">
        <f>SUM(E15,E20,E25,E30,E35,E40,E45,E50,E54)</f>
        <v>259653.136</v>
      </c>
      <c r="F57" s="20"/>
      <c r="G57" s="19">
        <f>SUM(G15,G20,G25,G30,G35,G40,G45,G50,G54)</f>
        <v>0</v>
      </c>
      <c r="H57" s="20"/>
      <c r="I57" s="19">
        <f>SUM(I15,I20,I25,I30,I35,I40,I45,I50,I54)</f>
        <v>8708133.199</v>
      </c>
      <c r="J57" s="30"/>
    </row>
    <row r="58" spans="1:12" ht="21.75" customHeight="1" thickBot="1">
      <c r="A58" s="25" t="s">
        <v>13</v>
      </c>
      <c r="B58" s="26" t="s">
        <v>1</v>
      </c>
      <c r="C58" s="27">
        <f>SUM(C16,C21,C26,C31,C36,C41,C46,C51,C55)</f>
        <v>8466131.875</v>
      </c>
      <c r="D58" s="28"/>
      <c r="E58" s="29">
        <f>SUM(E16,E21,E26,E31,E36,E41,E46,E51,E55)</f>
        <v>259653.136</v>
      </c>
      <c r="F58" s="28"/>
      <c r="G58" s="29">
        <f>SUM(G16,G21,G26,G31,G36,G41,G46,G55)</f>
        <v>32.151</v>
      </c>
      <c r="H58" s="28"/>
      <c r="I58" s="29">
        <f>SUM(I16,I21,I26,I31,I36,I41,I46,I51,I55)</f>
        <v>8725752.86</v>
      </c>
      <c r="J58" s="30"/>
      <c r="L58" s="61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70" zoomScaleNormal="70" zoomScalePageLayoutView="0" workbookViewId="0" topLeftCell="A1">
      <selection activeCell="I1" sqref="I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59"/>
    </row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13" ht="20.25">
      <c r="A7" s="80" t="s">
        <v>14</v>
      </c>
      <c r="B7" s="81"/>
      <c r="C7" s="81"/>
      <c r="D7" s="81"/>
      <c r="E7" s="81"/>
      <c r="F7" s="81"/>
      <c r="G7" s="81"/>
      <c r="H7" s="81"/>
      <c r="I7" s="81"/>
      <c r="M7" s="49"/>
    </row>
    <row r="8" spans="1:9" ht="20.25" customHeight="1">
      <c r="A8" s="12"/>
      <c r="G8" s="11" t="s">
        <v>29</v>
      </c>
      <c r="H8" s="77">
        <v>43038</v>
      </c>
      <c r="I8" s="77"/>
    </row>
    <row r="9" spans="1:9" ht="20.25" customHeight="1">
      <c r="A9" s="12" t="s">
        <v>33</v>
      </c>
      <c r="G9" s="11" t="s">
        <v>30</v>
      </c>
      <c r="H9" s="77">
        <v>43035</v>
      </c>
      <c r="I9" s="77"/>
    </row>
    <row r="10" ht="19.5" thickBot="1">
      <c r="A10" s="2" t="s">
        <v>21</v>
      </c>
    </row>
    <row r="11" spans="1:14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N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74"/>
    </row>
    <row r="15" spans="1:10" ht="19.5" customHeight="1">
      <c r="A15" s="33" t="s">
        <v>6</v>
      </c>
      <c r="B15" s="35"/>
      <c r="C15" s="36">
        <v>30304509.86</v>
      </c>
      <c r="D15" s="37"/>
      <c r="E15" s="36">
        <v>1565120.51</v>
      </c>
      <c r="F15" s="37"/>
      <c r="G15" s="36">
        <v>96530.56</v>
      </c>
      <c r="H15" s="37"/>
      <c r="I15" s="36">
        <f>SUM(C15)+E15-G15</f>
        <v>31773099.810000002</v>
      </c>
      <c r="J15" s="74"/>
    </row>
    <row r="16" spans="1:10" ht="19.5" customHeight="1">
      <c r="A16" s="38" t="s">
        <v>7</v>
      </c>
      <c r="B16" s="39"/>
      <c r="C16" s="40">
        <f>SUM(C14:C15)</f>
        <v>30309525.25</v>
      </c>
      <c r="D16" s="41"/>
      <c r="E16" s="40">
        <f>SUM(E14:E15)</f>
        <v>1565120.51</v>
      </c>
      <c r="F16" s="37"/>
      <c r="G16" s="40">
        <f>SUM(G14:G15)</f>
        <v>96530.56</v>
      </c>
      <c r="H16" s="41"/>
      <c r="I16" s="40">
        <f>SUM(C16)+E16-G16</f>
        <v>31778115.200000003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74"/>
    </row>
    <row r="19" spans="1:10" ht="19.5" customHeight="1">
      <c r="A19" s="33" t="s">
        <v>5</v>
      </c>
      <c r="B19" s="35"/>
      <c r="C19" s="36">
        <v>485037.13</v>
      </c>
      <c r="D19" s="37"/>
      <c r="E19" s="36">
        <v>0</v>
      </c>
      <c r="F19" s="37"/>
      <c r="G19" s="36">
        <v>0</v>
      </c>
      <c r="H19" s="37"/>
      <c r="I19" s="36">
        <f>SUM(C19)+E19-G19</f>
        <v>485037.13</v>
      </c>
      <c r="J19" s="30"/>
    </row>
    <row r="20" spans="1:10" ht="19.5" customHeight="1">
      <c r="A20" s="33" t="s">
        <v>6</v>
      </c>
      <c r="B20" s="35"/>
      <c r="C20" s="36">
        <v>18956353.662</v>
      </c>
      <c r="D20" s="37"/>
      <c r="E20" s="36">
        <v>0</v>
      </c>
      <c r="F20" s="37"/>
      <c r="G20" s="36">
        <v>0</v>
      </c>
      <c r="H20" s="53"/>
      <c r="I20" s="36">
        <f>SUM(C20)+E20-G20</f>
        <v>18956353.662</v>
      </c>
      <c r="J20" s="74"/>
    </row>
    <row r="21" spans="1:10" ht="19.5" customHeight="1">
      <c r="A21" s="38" t="s">
        <v>7</v>
      </c>
      <c r="B21" s="39"/>
      <c r="C21" s="40">
        <f>SUM(C19:C20)</f>
        <v>19441390.792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19441390.792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373744.45</v>
      </c>
      <c r="D24" s="37"/>
      <c r="E24" s="36">
        <v>0</v>
      </c>
      <c r="F24" s="37"/>
      <c r="G24" s="36">
        <v>0</v>
      </c>
      <c r="H24" s="37"/>
      <c r="I24" s="36">
        <f>SUM(C24)+E24-G24</f>
        <v>373744.45</v>
      </c>
      <c r="J24" s="30"/>
    </row>
    <row r="25" spans="1:10" ht="19.5" customHeight="1">
      <c r="A25" s="33" t="s">
        <v>6</v>
      </c>
      <c r="B25" s="35"/>
      <c r="C25" s="36">
        <v>29845262.012</v>
      </c>
      <c r="D25" s="37"/>
      <c r="E25" s="36">
        <v>0</v>
      </c>
      <c r="F25" s="37"/>
      <c r="G25" s="36">
        <v>0</v>
      </c>
      <c r="H25" s="37"/>
      <c r="I25" s="36">
        <f>SUM(C25)+E25-G25</f>
        <v>29845262.012</v>
      </c>
      <c r="J25" s="74"/>
    </row>
    <row r="26" spans="1:10" ht="19.5" customHeight="1">
      <c r="A26" s="38" t="s">
        <v>7</v>
      </c>
      <c r="B26" s="39"/>
      <c r="C26" s="40">
        <f>SUM(C24:C25)</f>
        <v>30219006.461999997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30219006.461999997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74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258279.66</v>
      </c>
      <c r="D30" s="37"/>
      <c r="E30" s="36">
        <v>0</v>
      </c>
      <c r="F30" s="37"/>
      <c r="G30" s="36">
        <v>0</v>
      </c>
      <c r="H30" s="37"/>
      <c r="I30" s="36">
        <f>SUM(C30)+E30-G30</f>
        <v>258279.66</v>
      </c>
      <c r="J30" s="74"/>
    </row>
    <row r="31" spans="1:10" ht="19.5" customHeight="1">
      <c r="A31" s="38" t="s">
        <v>7</v>
      </c>
      <c r="B31" s="39"/>
      <c r="C31" s="40">
        <f>SUM(C29:C30)</f>
        <v>274584.18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274584.18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3" t="s">
        <v>34</v>
      </c>
      <c r="B33" s="84"/>
      <c r="C33" s="5"/>
      <c r="D33" s="6"/>
      <c r="E33" s="5"/>
      <c r="F33" s="6"/>
      <c r="G33" s="5"/>
      <c r="H33" s="6"/>
      <c r="I33" s="5"/>
      <c r="J33" s="74"/>
    </row>
    <row r="34" spans="1:10" ht="19.5" customHeight="1">
      <c r="A34" s="33" t="s">
        <v>5</v>
      </c>
      <c r="B34" s="35"/>
      <c r="C34" s="36">
        <v>82542.735</v>
      </c>
      <c r="D34" s="37"/>
      <c r="E34" s="36">
        <v>0</v>
      </c>
      <c r="F34" s="37"/>
      <c r="G34" s="36">
        <v>0</v>
      </c>
      <c r="H34" s="37"/>
      <c r="I34" s="36">
        <f>SUM(C34)+E34-G34</f>
        <v>82542.735</v>
      </c>
      <c r="J34" s="74"/>
    </row>
    <row r="35" spans="1:10" ht="19.5" customHeight="1">
      <c r="A35" s="33" t="s">
        <v>6</v>
      </c>
      <c r="B35" s="35"/>
      <c r="C35" s="36">
        <v>17005548.844</v>
      </c>
      <c r="D35" s="37"/>
      <c r="E35" s="36">
        <v>0</v>
      </c>
      <c r="F35" s="37"/>
      <c r="G35" s="36">
        <v>9897.409</v>
      </c>
      <c r="H35" s="37"/>
      <c r="I35" s="36">
        <f>SUM(C35)+E35-G35</f>
        <v>16995651.435</v>
      </c>
      <c r="J35" s="74"/>
    </row>
    <row r="36" spans="1:10" ht="19.5" customHeight="1">
      <c r="A36" s="38" t="s">
        <v>7</v>
      </c>
      <c r="B36" s="39"/>
      <c r="C36" s="40">
        <f>SUM(C34:C35)</f>
        <v>17088091.579</v>
      </c>
      <c r="D36" s="41"/>
      <c r="E36" s="40">
        <f>SUM(E34:E35)</f>
        <v>0</v>
      </c>
      <c r="F36" s="41"/>
      <c r="G36" s="40">
        <f>SUM(G34:G35)</f>
        <v>9897.409</v>
      </c>
      <c r="H36" s="41"/>
      <c r="I36" s="40">
        <f>SUM(I34:I35)</f>
        <v>17078194.169999998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74"/>
    </row>
    <row r="40" spans="1:10" ht="19.5" customHeight="1">
      <c r="A40" s="33" t="s">
        <v>27</v>
      </c>
      <c r="B40" s="44"/>
      <c r="C40" s="36">
        <v>115798518.508</v>
      </c>
      <c r="D40" s="37"/>
      <c r="E40" s="36">
        <v>0</v>
      </c>
      <c r="F40" s="37"/>
      <c r="G40" s="36">
        <v>0</v>
      </c>
      <c r="H40" s="37"/>
      <c r="I40" s="36">
        <f>SUM(C40,E40,-G40)</f>
        <v>115798518.508</v>
      </c>
      <c r="J40" s="74"/>
    </row>
    <row r="41" spans="1:10" ht="19.5" customHeight="1">
      <c r="A41" s="38" t="s">
        <v>28</v>
      </c>
      <c r="B41" s="39"/>
      <c r="C41" s="40">
        <f>SUM(C39:C40)</f>
        <v>115798518.508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115798518.508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569939.3</v>
      </c>
      <c r="D45" s="37"/>
      <c r="E45" s="36">
        <v>0</v>
      </c>
      <c r="F45" s="37"/>
      <c r="G45" s="36">
        <v>0</v>
      </c>
      <c r="H45" s="37"/>
      <c r="I45" s="36">
        <f>SUM(C45,E45,-G45)</f>
        <v>569939.3</v>
      </c>
      <c r="J45" s="47"/>
    </row>
    <row r="46" spans="1:10" ht="19.5" customHeight="1">
      <c r="A46" s="38" t="s">
        <v>7</v>
      </c>
      <c r="B46" s="44"/>
      <c r="C46" s="36">
        <f>SUM(C44:C45)</f>
        <v>569939.3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569939.3</v>
      </c>
      <c r="J46" s="47"/>
    </row>
    <row r="47" spans="1:10" ht="20.25">
      <c r="A47" s="62" t="s">
        <v>16</v>
      </c>
      <c r="B47" s="67"/>
      <c r="C47" s="66"/>
      <c r="D47" s="68"/>
      <c r="E47" s="66"/>
      <c r="F47" s="68"/>
      <c r="G47" s="66"/>
      <c r="H47" s="68"/>
      <c r="I47" s="66"/>
      <c r="J47" s="30"/>
    </row>
    <row r="48" spans="1:10" ht="20.25">
      <c r="A48" s="85" t="s">
        <v>35</v>
      </c>
      <c r="B48" s="86"/>
      <c r="C48" s="5"/>
      <c r="D48" s="6"/>
      <c r="E48" s="5"/>
      <c r="F48" s="6"/>
      <c r="G48" s="5"/>
      <c r="H48" s="6"/>
      <c r="I48" s="5"/>
      <c r="J48" s="74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11488987.086</v>
      </c>
      <c r="D50" s="37"/>
      <c r="E50" s="36">
        <v>0</v>
      </c>
      <c r="F50" s="37"/>
      <c r="G50" s="36">
        <v>314354.66</v>
      </c>
      <c r="H50" s="37"/>
      <c r="I50" s="36">
        <f>SUM(C50)+E50-G50</f>
        <v>11174632.425999999</v>
      </c>
      <c r="J50" s="74"/>
    </row>
    <row r="51" spans="1:10" ht="20.25" thickBot="1">
      <c r="A51" s="38" t="s">
        <v>7</v>
      </c>
      <c r="B51" s="39"/>
      <c r="C51" s="40">
        <f>SUM(C49:C50)</f>
        <v>11488987.086</v>
      </c>
      <c r="D51" s="41"/>
      <c r="E51" s="40">
        <f>SUM(E49:E50)</f>
        <v>0</v>
      </c>
      <c r="F51" s="37"/>
      <c r="G51" s="40">
        <f>SUM(G49:G50)</f>
        <v>314354.66</v>
      </c>
      <c r="H51" s="41"/>
      <c r="I51" s="40">
        <f>SUM(I49:I50)</f>
        <v>11174632.425999999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962644.225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962644.225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224227398.932</v>
      </c>
      <c r="D53" s="20"/>
      <c r="E53" s="19">
        <f>SUM(E15,E20,E25,E30,E35,E40,E45,E50)</f>
        <v>1565120.51</v>
      </c>
      <c r="F53" s="20"/>
      <c r="G53" s="19">
        <f>SUM(G15,G20,G25,G30,G35,G40,G45,G50)</f>
        <v>420782.62899999996</v>
      </c>
      <c r="H53" s="20"/>
      <c r="I53" s="19">
        <f>SUM(I15,I20,I25,I30,I35,I40,I45,I50)</f>
        <v>225371736.81300002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225190043.157</v>
      </c>
      <c r="D54" s="28"/>
      <c r="E54" s="27">
        <f>SUM(E16,E21,E26,E31,E36,E41,E46,E51)</f>
        <v>1565120.51</v>
      </c>
      <c r="F54" s="28"/>
      <c r="G54" s="27">
        <f>SUM(G16,G21,G26,G31,G36,G41,G46,G51)</f>
        <v>420782.62899999996</v>
      </c>
      <c r="H54" s="28"/>
      <c r="I54" s="27">
        <f>SUM(I16,I21,I26,I31,I36,I41,I46,I51)</f>
        <v>226334381.03800002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Christopher Lorenz</cp:lastModifiedBy>
  <cp:lastPrinted>2016-01-04T17:42:02Z</cp:lastPrinted>
  <dcterms:created xsi:type="dcterms:W3CDTF">2014-07-03T13:06:25Z</dcterms:created>
  <dcterms:modified xsi:type="dcterms:W3CDTF">2017-10-30T17:43:35Z</dcterms:modified>
  <cp:category/>
  <cp:version/>
  <cp:contentType/>
  <cp:contentStatus/>
</cp:coreProperties>
</file>