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785" yWindow="45" windowWidth="16665" windowHeight="9405" tabRatio="599" activeTab="0"/>
  </bookViews>
  <sheets>
    <sheet name="Gold" sheetId="1" r:id="rId1"/>
    <sheet name="Silver" sheetId="2" r:id="rId2"/>
  </sheets>
  <definedNames>
    <definedName name="_xlnm.Print_Area" localSheetId="1">'Silver'!$A$1:$I$56</definedName>
  </definedNames>
  <calcPr fullCalcOnLoad="1"/>
</workbook>
</file>

<file path=xl/sharedStrings.xml><?xml version="1.0" encoding="utf-8"?>
<sst xmlns="http://schemas.openxmlformats.org/spreadsheetml/2006/main" count="90" uniqueCount="31">
  <si>
    <t>DEPOSITORY</t>
  </si>
  <si>
    <t/>
  </si>
  <si>
    <t>RECEIVED</t>
  </si>
  <si>
    <t>WITHDRAWN</t>
  </si>
  <si>
    <t>TOTAL REGISTERED</t>
  </si>
  <si>
    <t>TOTAL ELIGIBLE</t>
  </si>
  <si>
    <t>TODAY'S TOTAL</t>
  </si>
  <si>
    <t>GRAND TOTAL</t>
  </si>
  <si>
    <t>METAL VAULT  STATISTICS</t>
  </si>
  <si>
    <t>PREVIOUS  DAY</t>
  </si>
  <si>
    <t>For questions regarding this report please contact the Commodity Operations Department at (212)-748-4110</t>
  </si>
  <si>
    <t>or email at commoditiesoperations@theice.com</t>
  </si>
  <si>
    <t>GOLD Large (ZG) and Mini Contract (YG)</t>
  </si>
  <si>
    <t>Reported in Troy ounces</t>
  </si>
  <si>
    <t xml:space="preserve">The Exchange has made every attempt to provide accurate and complete data. The information contained in this report is compiled </t>
  </si>
  <si>
    <t xml:space="preserve">for you convenience and is furnished for informational purpose only without responsibility for accuracy. Errors or omissions </t>
  </si>
  <si>
    <t>or any other information contained in this report shall not be made the basis for any claim, demand or cause of action.</t>
  </si>
  <si>
    <t>Registered</t>
  </si>
  <si>
    <t>Eligible</t>
  </si>
  <si>
    <t>Total</t>
  </si>
  <si>
    <t>Report Date</t>
  </si>
  <si>
    <t>Activity Date</t>
  </si>
  <si>
    <t>Delaware Depository</t>
  </si>
  <si>
    <t>SILVER Large (ZI) and Mini Contract (YI)</t>
  </si>
  <si>
    <t xml:space="preserve">for your convenience and is furnished for informational purpose only without responsibility for accuracy. Errors or omissions </t>
  </si>
  <si>
    <t>Loomis International (US) Inc.</t>
  </si>
  <si>
    <t xml:space="preserve">HSBC Bank USA </t>
  </si>
  <si>
    <t>CNT Depository, Inc.</t>
  </si>
  <si>
    <t>International Depository Services of Delaware</t>
  </si>
  <si>
    <t>Brinks, Inc.</t>
  </si>
  <si>
    <t>HSBC Bank USA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</si>
</sst>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[$-409]dddd\,\ mmmm\ dd\,\ yyyy"/>
    <numFmt numFmtId="166" formatCode="mm/dd/yy;@"/>
    <numFmt numFmtId="167" formatCode="_(* #,##0.000_);_(* \(#,##0.000\);_(* &quot;-&quot;??_);_(@_)"/>
    <numFmt numFmtId="168" formatCode="0.000"/>
    <numFmt numFmtId="169" formatCode="m/d/yy;@"/>
    <numFmt numFmtId="170" formatCode="#,##0.000_);\(#,##0.000\)"/>
  </numFmts>
  <fonts count="54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5"/>
      <color indexed="10"/>
      <name val="Times New Roman"/>
      <family val="1"/>
    </font>
    <font>
      <sz val="11"/>
      <color indexed="56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5"/>
      <color rgb="FFFF0000"/>
      <name val="Times New Roman"/>
      <family val="1"/>
    </font>
    <font>
      <sz val="11"/>
      <color rgb="FF1F497D"/>
      <name val="Calibri"/>
      <family val="2"/>
    </font>
    <font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>
        <color indexed="8"/>
      </right>
      <top style="medium"/>
      <bottom style="medium"/>
    </border>
    <border>
      <left style="thin"/>
      <right>
        <color indexed="8"/>
      </right>
      <top style="medium"/>
      <bottom style="medium"/>
    </border>
    <border>
      <left>
        <color indexed="8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8"/>
      </left>
      <right>
        <color indexed="8"/>
      </right>
      <top style="medium">
        <color indexed="8"/>
      </top>
      <bottom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>
        <color indexed="63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8"/>
      </top>
      <bottom style="medium">
        <color indexed="8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33" borderId="0" xfId="0" applyFont="1" applyFill="1" applyAlignment="1">
      <alignment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0" fontId="6" fillId="0" borderId="14" xfId="0" applyFont="1" applyBorder="1" applyAlignment="1">
      <alignment/>
    </xf>
    <xf numFmtId="164" fontId="6" fillId="0" borderId="10" xfId="0" applyNumberFormat="1" applyFont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164" fontId="6" fillId="0" borderId="17" xfId="0" applyNumberFormat="1" applyFont="1" applyBorder="1" applyAlignment="1">
      <alignment horizontal="center"/>
    </xf>
    <xf numFmtId="164" fontId="6" fillId="33" borderId="16" xfId="0" applyNumberFormat="1" applyFont="1" applyFill="1" applyBorder="1" applyAlignment="1">
      <alignment horizontal="center"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164" fontId="6" fillId="0" borderId="20" xfId="0" applyNumberFormat="1" applyFont="1" applyBorder="1" applyAlignment="1">
      <alignment horizontal="center"/>
    </xf>
    <xf numFmtId="164" fontId="6" fillId="33" borderId="19" xfId="0" applyNumberFormat="1" applyFont="1" applyFill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1" fillId="0" borderId="22" xfId="0" applyFont="1" applyBorder="1" applyAlignment="1">
      <alignment/>
    </xf>
    <xf numFmtId="164" fontId="7" fillId="0" borderId="10" xfId="0" applyNumberFormat="1" applyFont="1" applyBorder="1" applyAlignment="1">
      <alignment horizontal="center"/>
    </xf>
    <xf numFmtId="164" fontId="7" fillId="33" borderId="0" xfId="0" applyNumberFormat="1" applyFont="1" applyFill="1" applyBorder="1" applyAlignment="1">
      <alignment horizontal="center"/>
    </xf>
    <xf numFmtId="164" fontId="7" fillId="0" borderId="23" xfId="0" applyNumberFormat="1" applyFont="1" applyBorder="1" applyAlignment="1">
      <alignment horizontal="center"/>
    </xf>
    <xf numFmtId="164" fontId="7" fillId="33" borderId="24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left" vertical="top"/>
    </xf>
    <xf numFmtId="0" fontId="9" fillId="0" borderId="22" xfId="0" applyFont="1" applyBorder="1" applyAlignment="1">
      <alignment/>
    </xf>
    <xf numFmtId="0" fontId="50" fillId="0" borderId="0" xfId="0" applyFont="1" applyAlignment="1">
      <alignment/>
    </xf>
    <xf numFmtId="0" fontId="2" fillId="0" borderId="12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33" borderId="0" xfId="0" applyNumberFormat="1" applyFont="1" applyFill="1" applyBorder="1" applyAlignment="1">
      <alignment horizontal="center"/>
    </xf>
    <xf numFmtId="164" fontId="51" fillId="33" borderId="0" xfId="0" applyNumberFormat="1" applyFont="1" applyFill="1" applyBorder="1" applyAlignment="1">
      <alignment horizontal="center"/>
    </xf>
    <xf numFmtId="164" fontId="6" fillId="0" borderId="2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53" fillId="0" borderId="0" xfId="0" applyFont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Border="1" applyAlignment="1">
      <alignment/>
    </xf>
    <xf numFmtId="0" fontId="0" fillId="0" borderId="0" xfId="0" applyFill="1" applyAlignment="1">
      <alignment/>
    </xf>
    <xf numFmtId="164" fontId="7" fillId="33" borderId="25" xfId="0" applyNumberFormat="1" applyFont="1" applyFill="1" applyBorder="1" applyAlignment="1">
      <alignment horizontal="center"/>
    </xf>
    <xf numFmtId="164" fontId="1" fillId="33" borderId="25" xfId="0" applyNumberFormat="1" applyFont="1" applyFill="1" applyBorder="1" applyAlignment="1">
      <alignment horizontal="center"/>
    </xf>
    <xf numFmtId="0" fontId="1" fillId="34" borderId="0" xfId="0" applyFont="1" applyFill="1" applyAlignment="1">
      <alignment/>
    </xf>
    <xf numFmtId="0" fontId="7" fillId="34" borderId="24" xfId="0" applyFont="1" applyFill="1" applyBorder="1" applyAlignment="1">
      <alignment/>
    </xf>
    <xf numFmtId="0" fontId="1" fillId="34" borderId="0" xfId="0" applyFont="1" applyFill="1" applyAlignment="1">
      <alignment/>
    </xf>
    <xf numFmtId="164" fontId="7" fillId="0" borderId="10" xfId="0" applyNumberFormat="1" applyFont="1" applyFill="1" applyBorder="1" applyAlignment="1">
      <alignment horizontal="center"/>
    </xf>
    <xf numFmtId="0" fontId="1" fillId="34" borderId="14" xfId="0" applyFont="1" applyFill="1" applyBorder="1" applyAlignment="1">
      <alignment/>
    </xf>
    <xf numFmtId="0" fontId="53" fillId="34" borderId="14" xfId="0" applyFont="1" applyFill="1" applyBorder="1" applyAlignment="1">
      <alignment/>
    </xf>
    <xf numFmtId="0" fontId="3" fillId="0" borderId="0" xfId="0" applyFont="1" applyFill="1" applyAlignment="1">
      <alignment/>
    </xf>
    <xf numFmtId="0" fontId="7" fillId="0" borderId="14" xfId="0" applyFont="1" applyFill="1" applyBorder="1" applyAlignment="1">
      <alignment horizontal="left"/>
    </xf>
    <xf numFmtId="0" fontId="7" fillId="0" borderId="26" xfId="0" applyFont="1" applyFill="1" applyBorder="1" applyAlignment="1">
      <alignment horizontal="left"/>
    </xf>
    <xf numFmtId="0" fontId="1" fillId="0" borderId="14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7" fillId="0" borderId="2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3" fillId="0" borderId="0" xfId="0" applyFont="1" applyFill="1" applyAlignment="1">
      <alignment/>
    </xf>
    <xf numFmtId="164" fontId="7" fillId="0" borderId="10" xfId="0" applyNumberFormat="1" applyFont="1" applyBorder="1" applyAlignment="1" applyProtection="1">
      <alignment horizontal="center"/>
      <protection locked="0"/>
    </xf>
    <xf numFmtId="164" fontId="7" fillId="0" borderId="10" xfId="0" applyNumberFormat="1" applyFont="1" applyFill="1" applyBorder="1" applyAlignment="1" applyProtection="1">
      <alignment horizontal="center"/>
      <protection locked="0"/>
    </xf>
    <xf numFmtId="0" fontId="5" fillId="0" borderId="14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vertical="top" wrapText="1"/>
    </xf>
    <xf numFmtId="0" fontId="8" fillId="0" borderId="14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/>
    </xf>
    <xf numFmtId="0" fontId="1" fillId="33" borderId="21" xfId="0" applyFont="1" applyFill="1" applyBorder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50" fillId="34" borderId="0" xfId="0" applyFont="1" applyFill="1" applyAlignment="1">
      <alignment/>
    </xf>
    <xf numFmtId="164" fontId="7" fillId="0" borderId="23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6" fontId="6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5" fillId="0" borderId="14" xfId="59" applyFont="1" applyFill="1" applyBorder="1" applyAlignment="1">
      <alignment horizontal="left" vertical="top"/>
      <protection/>
    </xf>
    <xf numFmtId="0" fontId="5" fillId="0" borderId="27" xfId="59" applyFont="1" applyFill="1" applyBorder="1" applyAlignment="1">
      <alignment horizontal="left" vertical="top"/>
      <protection/>
    </xf>
    <xf numFmtId="0" fontId="5" fillId="0" borderId="14" xfId="0" applyFont="1" applyFill="1" applyBorder="1" applyAlignment="1">
      <alignment horizontal="left" vertical="top"/>
    </xf>
    <xf numFmtId="0" fontId="5" fillId="0" borderId="27" xfId="0" applyFont="1" applyFill="1" applyBorder="1" applyAlignment="1">
      <alignment horizontal="left" vertical="top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1066800</xdr:colOff>
      <xdr:row>6</xdr:row>
      <xdr:rowOff>38100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3340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161925</xdr:rowOff>
    </xdr:from>
    <xdr:to>
      <xdr:col>2</xdr:col>
      <xdr:colOff>1066800</xdr:colOff>
      <xdr:row>6</xdr:row>
      <xdr:rowOff>38100</xdr:rowOff>
    </xdr:to>
    <xdr:pic>
      <xdr:nvPicPr>
        <xdr:cNvPr id="1" name="Picture 1" descr="FUS_FAQ_Head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52959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J54"/>
  <sheetViews>
    <sheetView tabSelected="1" zoomScale="70" zoomScaleNormal="70" zoomScalePageLayoutView="0" workbookViewId="0" topLeftCell="A1">
      <selection activeCell="N38" sqref="N38"/>
    </sheetView>
  </sheetViews>
  <sheetFormatPr defaultColWidth="9.140625" defaultRowHeight="12.75"/>
  <cols>
    <col min="1" max="1" width="61.57421875" style="1" customWidth="1"/>
    <col min="2" max="2" width="2.421875" style="1" customWidth="1"/>
    <col min="3" max="3" width="19.57421875" style="1" customWidth="1"/>
    <col min="4" max="4" width="3.421875" style="1" customWidth="1"/>
    <col min="5" max="5" width="18.421875" style="1" customWidth="1"/>
    <col min="6" max="6" width="3.421875" style="1" customWidth="1"/>
    <col min="7" max="7" width="18.421875" style="1" customWidth="1"/>
    <col min="8" max="8" width="3.421875" style="1" customWidth="1"/>
    <col min="9" max="9" width="29.421875" style="1" customWidth="1"/>
    <col min="10" max="10" width="8.57421875" style="79" customWidth="1"/>
  </cols>
  <sheetData>
    <row r="5" spans="1:9" ht="18.75">
      <c r="A5" s="86"/>
      <c r="B5" s="87"/>
      <c r="C5" s="87"/>
      <c r="D5" s="87"/>
      <c r="E5" s="87"/>
      <c r="F5" s="87"/>
      <c r="G5" s="87"/>
      <c r="H5" s="87"/>
      <c r="I5" s="87"/>
    </row>
    <row r="6" ht="18.75">
      <c r="A6" s="4"/>
    </row>
    <row r="7" ht="18.75">
      <c r="A7" s="4"/>
    </row>
    <row r="9" spans="1:9" ht="20.25">
      <c r="A9" s="88" t="s">
        <v>8</v>
      </c>
      <c r="B9" s="89"/>
      <c r="C9" s="89"/>
      <c r="D9" s="89"/>
      <c r="E9" s="89"/>
      <c r="F9" s="89"/>
      <c r="G9" s="89"/>
      <c r="H9" s="89"/>
      <c r="I9" s="89"/>
    </row>
    <row r="10" spans="1:9" ht="20.25" customHeight="1">
      <c r="A10" s="12"/>
      <c r="G10" s="37" t="s">
        <v>20</v>
      </c>
      <c r="H10" s="85">
        <v>44489</v>
      </c>
      <c r="I10" s="85"/>
    </row>
    <row r="11" spans="1:9" ht="20.25" customHeight="1">
      <c r="A11" s="12" t="s">
        <v>12</v>
      </c>
      <c r="G11" s="11" t="s">
        <v>21</v>
      </c>
      <c r="H11" s="85">
        <v>44488</v>
      </c>
      <c r="I11" s="85"/>
    </row>
    <row r="12" ht="19.5" thickBot="1">
      <c r="A12" s="29" t="s">
        <v>13</v>
      </c>
    </row>
    <row r="13" spans="1:9" ht="19.5" thickBot="1">
      <c r="A13" s="9" t="s">
        <v>0</v>
      </c>
      <c r="B13" s="7" t="s">
        <v>1</v>
      </c>
      <c r="C13" s="8" t="s">
        <v>9</v>
      </c>
      <c r="D13" s="8"/>
      <c r="E13" s="7" t="s">
        <v>2</v>
      </c>
      <c r="F13" s="7"/>
      <c r="G13" s="7" t="s">
        <v>3</v>
      </c>
      <c r="H13" s="7"/>
      <c r="I13" s="10" t="s">
        <v>6</v>
      </c>
    </row>
    <row r="14" spans="1:9" ht="18.75">
      <c r="A14" s="58"/>
      <c r="B14" s="54"/>
      <c r="C14" s="5"/>
      <c r="D14" s="6"/>
      <c r="E14" s="5"/>
      <c r="F14" s="6"/>
      <c r="G14" s="5"/>
      <c r="H14" s="6"/>
      <c r="I14" s="38"/>
    </row>
    <row r="15" spans="1:9" ht="20.25">
      <c r="A15" s="74" t="s">
        <v>29</v>
      </c>
      <c r="B15" s="56"/>
      <c r="C15" s="13"/>
      <c r="D15" s="14"/>
      <c r="E15" s="13"/>
      <c r="F15" s="14"/>
      <c r="G15" s="13"/>
      <c r="H15" s="14"/>
      <c r="I15" s="5"/>
    </row>
    <row r="16" spans="1:9" ht="19.5" customHeight="1">
      <c r="A16" s="61" t="s">
        <v>17</v>
      </c>
      <c r="B16" s="49"/>
      <c r="C16" s="72">
        <v>546.55</v>
      </c>
      <c r="D16" s="32"/>
      <c r="E16" s="72">
        <v>0</v>
      </c>
      <c r="F16" s="32"/>
      <c r="G16" s="73">
        <v>0</v>
      </c>
      <c r="H16" s="32"/>
      <c r="I16" s="57">
        <f>SUM(C16)+E16-G16</f>
        <v>546.55</v>
      </c>
    </row>
    <row r="17" spans="1:9" ht="19.5" customHeight="1">
      <c r="A17" s="61" t="s">
        <v>18</v>
      </c>
      <c r="B17" s="49"/>
      <c r="C17" s="72">
        <v>8469070.22</v>
      </c>
      <c r="D17" s="32"/>
      <c r="E17" s="72">
        <v>0</v>
      </c>
      <c r="F17" s="32"/>
      <c r="G17" s="72">
        <v>160755.002</v>
      </c>
      <c r="H17" s="32"/>
      <c r="I17" s="31">
        <f>SUM(C17)+E17-G17</f>
        <v>8308315.218</v>
      </c>
    </row>
    <row r="18" spans="1:10" ht="19.5" customHeight="1">
      <c r="A18" s="62" t="s">
        <v>19</v>
      </c>
      <c r="B18" s="55"/>
      <c r="C18" s="33">
        <v>8469616.770000001</v>
      </c>
      <c r="D18" s="34"/>
      <c r="E18" s="33">
        <f>SUM(E16:E17)</f>
        <v>0</v>
      </c>
      <c r="F18" s="34"/>
      <c r="G18" s="33">
        <f>SUM(G16:G17)</f>
        <v>160755.002</v>
      </c>
      <c r="H18" s="34"/>
      <c r="I18" s="33">
        <f>SUM(C18)+E18-G18</f>
        <v>8308861.768000001</v>
      </c>
      <c r="J18" s="80"/>
    </row>
    <row r="19" spans="1:9" ht="18.75">
      <c r="A19" s="63"/>
      <c r="B19" s="56"/>
      <c r="C19" s="15"/>
      <c r="D19" s="16"/>
      <c r="E19" s="15"/>
      <c r="F19" s="16"/>
      <c r="G19" s="15"/>
      <c r="H19" s="16"/>
      <c r="I19" s="41"/>
    </row>
    <row r="20" spans="1:9" ht="20.25">
      <c r="A20" s="74" t="s">
        <v>27</v>
      </c>
      <c r="B20" s="56"/>
      <c r="C20" s="13"/>
      <c r="D20" s="14"/>
      <c r="E20" s="13"/>
      <c r="F20" s="14"/>
      <c r="G20" s="13"/>
      <c r="H20" s="14"/>
      <c r="I20" s="5"/>
    </row>
    <row r="21" spans="1:9" ht="19.5" customHeight="1">
      <c r="A21" s="64" t="s">
        <v>17</v>
      </c>
      <c r="B21" s="49"/>
      <c r="C21" s="72">
        <v>4147.350000000001</v>
      </c>
      <c r="D21" s="32"/>
      <c r="E21" s="72">
        <v>0</v>
      </c>
      <c r="F21" s="32"/>
      <c r="G21" s="72">
        <v>0</v>
      </c>
      <c r="H21" s="32"/>
      <c r="I21" s="31">
        <f>SUM(C21)+E21-G21</f>
        <v>4147.350000000001</v>
      </c>
    </row>
    <row r="22" spans="1:9" ht="19.5" customHeight="1">
      <c r="A22" s="64" t="s">
        <v>18</v>
      </c>
      <c r="B22" s="49"/>
      <c r="C22" s="72">
        <v>0</v>
      </c>
      <c r="D22" s="32"/>
      <c r="E22" s="72">
        <v>0</v>
      </c>
      <c r="F22" s="32"/>
      <c r="G22" s="72">
        <v>0</v>
      </c>
      <c r="H22" s="32"/>
      <c r="I22" s="31">
        <f>SUM(C22)+E22-G22</f>
        <v>0</v>
      </c>
    </row>
    <row r="23" spans="1:10" ht="19.5" customHeight="1">
      <c r="A23" s="65" t="s">
        <v>19</v>
      </c>
      <c r="B23" s="55"/>
      <c r="C23" s="33">
        <f>SUM(C21:C22)</f>
        <v>4147.350000000001</v>
      </c>
      <c r="D23" s="34"/>
      <c r="E23" s="33">
        <f>SUM(E21:E22)</f>
        <v>0</v>
      </c>
      <c r="F23" s="34"/>
      <c r="G23" s="33">
        <f>SUM(G21:G22)</f>
        <v>0</v>
      </c>
      <c r="H23" s="34"/>
      <c r="I23" s="33">
        <f>SUM(I21:I22)</f>
        <v>4147.350000000001</v>
      </c>
      <c r="J23" s="80"/>
    </row>
    <row r="24" spans="1:9" ht="19.5" customHeight="1">
      <c r="A24" s="64"/>
      <c r="B24" s="50"/>
      <c r="C24" s="31"/>
      <c r="D24" s="32"/>
      <c r="E24" s="31"/>
      <c r="F24" s="32"/>
      <c r="G24" s="31"/>
      <c r="H24" s="32"/>
      <c r="I24" s="31"/>
    </row>
    <row r="25" spans="1:9" ht="19.5" customHeight="1">
      <c r="A25" s="74" t="s">
        <v>22</v>
      </c>
      <c r="B25" s="50"/>
      <c r="C25" s="31"/>
      <c r="D25" s="32"/>
      <c r="E25" s="31"/>
      <c r="F25" s="32"/>
      <c r="G25" s="31"/>
      <c r="H25" s="32"/>
      <c r="I25" s="31"/>
    </row>
    <row r="26" spans="1:9" ht="19.5" customHeight="1">
      <c r="A26" s="64" t="s">
        <v>17</v>
      </c>
      <c r="B26" s="50"/>
      <c r="C26" s="72">
        <v>96.45</v>
      </c>
      <c r="D26" s="32"/>
      <c r="E26" s="72">
        <v>0</v>
      </c>
      <c r="F26" s="32"/>
      <c r="G26" s="72">
        <v>0</v>
      </c>
      <c r="H26" s="32"/>
      <c r="I26" s="31">
        <f>SUM(C26)+E26-G26</f>
        <v>96.45</v>
      </c>
    </row>
    <row r="27" spans="1:9" ht="19.5" customHeight="1">
      <c r="A27" s="64" t="s">
        <v>18</v>
      </c>
      <c r="B27" s="50"/>
      <c r="C27" s="72">
        <v>186702.657</v>
      </c>
      <c r="D27" s="32"/>
      <c r="E27" s="72">
        <v>0</v>
      </c>
      <c r="F27" s="32"/>
      <c r="G27" s="72">
        <v>0</v>
      </c>
      <c r="H27" s="32"/>
      <c r="I27" s="31">
        <f>SUM(C27)+E27-G27</f>
        <v>186702.657</v>
      </c>
    </row>
    <row r="28" spans="1:10" ht="19.5" customHeight="1">
      <c r="A28" s="65" t="s">
        <v>19</v>
      </c>
      <c r="B28" s="55"/>
      <c r="C28" s="33">
        <v>186799.10700000002</v>
      </c>
      <c r="D28" s="34"/>
      <c r="E28" s="33">
        <f>SUM(E26:E27)</f>
        <v>0</v>
      </c>
      <c r="F28" s="34"/>
      <c r="G28" s="33">
        <f>SUM(G26:G27)</f>
        <v>0</v>
      </c>
      <c r="H28" s="34"/>
      <c r="I28" s="33">
        <f>SUM(I26:I27)</f>
        <v>186799.10700000002</v>
      </c>
      <c r="J28" s="80"/>
    </row>
    <row r="29" spans="1:9" ht="18.75">
      <c r="A29" s="63"/>
      <c r="B29" s="56"/>
      <c r="C29" s="13"/>
      <c r="D29" s="14"/>
      <c r="E29" s="13"/>
      <c r="F29" s="14"/>
      <c r="G29" s="13"/>
      <c r="H29" s="14"/>
      <c r="I29" s="5"/>
    </row>
    <row r="30" spans="1:9" ht="20.25">
      <c r="A30" s="74" t="s">
        <v>30</v>
      </c>
      <c r="B30" s="56"/>
      <c r="C30" s="13"/>
      <c r="D30" s="14"/>
      <c r="E30" s="13"/>
      <c r="F30" s="14"/>
      <c r="G30" s="13"/>
      <c r="H30" s="14"/>
      <c r="I30" s="5"/>
    </row>
    <row r="31" spans="1:9" ht="19.5" customHeight="1">
      <c r="A31" s="64" t="s">
        <v>17</v>
      </c>
      <c r="B31" s="49"/>
      <c r="C31" s="72">
        <v>160.75</v>
      </c>
      <c r="D31" s="32"/>
      <c r="E31" s="72">
        <v>0</v>
      </c>
      <c r="F31" s="32"/>
      <c r="G31" s="72">
        <v>0</v>
      </c>
      <c r="H31" s="32"/>
      <c r="I31" s="31">
        <f>SUM(C31)+E31-G31</f>
        <v>160.75</v>
      </c>
    </row>
    <row r="32" spans="1:9" ht="19.5" customHeight="1">
      <c r="A32" s="64" t="s">
        <v>18</v>
      </c>
      <c r="B32" s="49"/>
      <c r="C32" s="72">
        <v>6443435.259000001</v>
      </c>
      <c r="D32" s="32"/>
      <c r="E32" s="72">
        <v>0</v>
      </c>
      <c r="F32" s="32"/>
      <c r="G32" s="72">
        <v>103301.163</v>
      </c>
      <c r="H32" s="32"/>
      <c r="I32" s="31">
        <f>SUM(C32)+E32-G32</f>
        <v>6340134.096000001</v>
      </c>
    </row>
    <row r="33" spans="1:10" ht="19.5" customHeight="1">
      <c r="A33" s="65" t="s">
        <v>19</v>
      </c>
      <c r="B33" s="55"/>
      <c r="C33" s="33">
        <v>6443596.009000001</v>
      </c>
      <c r="D33" s="34"/>
      <c r="E33" s="33">
        <f>SUM(E31:E32)</f>
        <v>0</v>
      </c>
      <c r="F33" s="34"/>
      <c r="G33" s="33">
        <f>SUM(G31:G32)</f>
        <v>103301.163</v>
      </c>
      <c r="H33" s="34"/>
      <c r="I33" s="33">
        <f>SUM(I31:I32)</f>
        <v>6340294.846000001</v>
      </c>
      <c r="J33" s="80"/>
    </row>
    <row r="34" spans="1:9" ht="19.5" customHeight="1">
      <c r="A34" s="64"/>
      <c r="B34" s="50"/>
      <c r="C34" s="31"/>
      <c r="D34" s="32"/>
      <c r="E34" s="31"/>
      <c r="F34" s="32"/>
      <c r="G34" s="31"/>
      <c r="H34" s="32"/>
      <c r="I34" s="31"/>
    </row>
    <row r="35" spans="1:9" ht="20.25" customHeight="1">
      <c r="A35" s="76" t="s">
        <v>28</v>
      </c>
      <c r="B35" s="50"/>
      <c r="C35" s="31"/>
      <c r="D35" s="32"/>
      <c r="E35" s="31"/>
      <c r="F35" s="32"/>
      <c r="G35" s="31"/>
      <c r="H35" s="32"/>
      <c r="I35" s="31"/>
    </row>
    <row r="36" spans="1:9" ht="19.5" customHeight="1">
      <c r="A36" s="64" t="s">
        <v>17</v>
      </c>
      <c r="B36" s="50"/>
      <c r="C36" s="72">
        <v>321.5</v>
      </c>
      <c r="D36" s="32"/>
      <c r="E36" s="72">
        <v>0</v>
      </c>
      <c r="F36" s="32"/>
      <c r="G36" s="72">
        <v>0</v>
      </c>
      <c r="H36" s="32"/>
      <c r="I36" s="31">
        <f>SUM(C36,E36,-G36)</f>
        <v>321.5</v>
      </c>
    </row>
    <row r="37" spans="1:9" ht="19.5" customHeight="1">
      <c r="A37" s="64" t="s">
        <v>18</v>
      </c>
      <c r="B37" s="50"/>
      <c r="C37" s="72">
        <v>263783.399</v>
      </c>
      <c r="D37" s="32"/>
      <c r="E37" s="72">
        <v>0</v>
      </c>
      <c r="F37" s="32"/>
      <c r="G37" s="72">
        <v>0</v>
      </c>
      <c r="H37" s="32"/>
      <c r="I37" s="31">
        <f>SUM(C37,E37,-G37)</f>
        <v>263783.399</v>
      </c>
    </row>
    <row r="38" spans="1:10" ht="19.5" customHeight="1">
      <c r="A38" s="65" t="s">
        <v>19</v>
      </c>
      <c r="B38" s="55"/>
      <c r="C38" s="33">
        <v>264104.899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264104.899</v>
      </c>
      <c r="J38" s="80"/>
    </row>
    <row r="39" spans="1:9" ht="19.5" customHeight="1">
      <c r="A39" s="64"/>
      <c r="B39" s="50"/>
      <c r="C39" s="31"/>
      <c r="D39" s="32"/>
      <c r="E39" s="31"/>
      <c r="F39" s="32"/>
      <c r="G39" s="31"/>
      <c r="H39" s="32"/>
      <c r="I39" s="31"/>
    </row>
    <row r="40" spans="1:9" ht="19.5" customHeight="1">
      <c r="A40" s="75" t="s">
        <v>25</v>
      </c>
      <c r="B40" s="50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50"/>
      <c r="C41" s="72">
        <v>0</v>
      </c>
      <c r="D41" s="32"/>
      <c r="E41" s="72">
        <v>0</v>
      </c>
      <c r="F41" s="32"/>
      <c r="G41" s="72">
        <v>0</v>
      </c>
      <c r="H41" s="32"/>
      <c r="I41" s="31">
        <f>SUM(C41)+E41-G41</f>
        <v>0</v>
      </c>
    </row>
    <row r="42" spans="1:9" ht="19.5" customHeight="1">
      <c r="A42" s="64" t="s">
        <v>18</v>
      </c>
      <c r="B42" s="50"/>
      <c r="C42" s="72">
        <v>411569.65</v>
      </c>
      <c r="D42" s="32"/>
      <c r="E42" s="72">
        <v>0</v>
      </c>
      <c r="F42" s="32"/>
      <c r="G42" s="72">
        <v>0</v>
      </c>
      <c r="H42" s="32"/>
      <c r="I42" s="31">
        <f>SUM(C42)+E42-G42</f>
        <v>411569.65</v>
      </c>
    </row>
    <row r="43" spans="1:10" ht="19.5" customHeight="1">
      <c r="A43" s="65" t="s">
        <v>19</v>
      </c>
      <c r="B43" s="55"/>
      <c r="C43" s="33">
        <f>SUM(C41:C42)</f>
        <v>411569.65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411569.65</v>
      </c>
      <c r="J43" s="80"/>
    </row>
    <row r="44" spans="1:9" ht="19.5" customHeight="1" thickBot="1">
      <c r="A44" s="66"/>
      <c r="B44" s="50"/>
      <c r="C44" s="31"/>
      <c r="D44" s="32"/>
      <c r="E44" s="31"/>
      <c r="F44" s="32"/>
      <c r="G44" s="31"/>
      <c r="H44" s="32"/>
      <c r="I44" s="31"/>
    </row>
    <row r="45" spans="1:9" ht="21.75" customHeight="1">
      <c r="A45" s="20" t="s">
        <v>4</v>
      </c>
      <c r="B45" s="21" t="s">
        <v>1</v>
      </c>
      <c r="C45" s="22">
        <f>SUM(C16,C21,C26,C31,C36,C41)</f>
        <v>5272.600000000001</v>
      </c>
      <c r="D45" s="23"/>
      <c r="E45" s="22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5272.600000000001</v>
      </c>
    </row>
    <row r="46" spans="1:9" ht="21.75" customHeight="1">
      <c r="A46" s="17" t="s">
        <v>5</v>
      </c>
      <c r="B46" s="11"/>
      <c r="C46" s="18">
        <f>SUM(C17,C22,C27,C32,C37,C42)</f>
        <v>15774561.185</v>
      </c>
      <c r="D46" s="19"/>
      <c r="E46" s="18">
        <f>SUM(E17,E22,E27,E32,E37,E42)</f>
        <v>0</v>
      </c>
      <c r="F46" s="19"/>
      <c r="G46" s="18">
        <f>SUM(G17,G22,G27,G32,G37,G42)</f>
        <v>264056.16500000004</v>
      </c>
      <c r="H46" s="19"/>
      <c r="I46" s="18">
        <f>SUM(I17,I22,I27,I32,I37,I42)</f>
        <v>15510505.020000001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15779833.785000002</v>
      </c>
      <c r="D47" s="27"/>
      <c r="E47" s="28">
        <f>SUM(E18,E23,E28,E33,E38,E43)</f>
        <v>0</v>
      </c>
      <c r="F47" s="27"/>
      <c r="G47" s="28">
        <f>SUM(G18,G23,G28,G33,G38,G43)</f>
        <v>264056.16500000004</v>
      </c>
      <c r="H47" s="27"/>
      <c r="I47" s="28">
        <f>SUM(I18,I23,I28,I33,I38,I43)</f>
        <v>15515777.620000003</v>
      </c>
    </row>
    <row r="49" spans="1:9" ht="19.5">
      <c r="A49" s="35" t="s">
        <v>14</v>
      </c>
      <c r="B49" s="36"/>
      <c r="C49" s="36"/>
      <c r="D49" s="36"/>
      <c r="E49" s="36"/>
      <c r="F49"/>
      <c r="G49"/>
      <c r="H49"/>
      <c r="I49" s="46"/>
    </row>
    <row r="50" spans="1:9" ht="19.5">
      <c r="A50" s="60" t="s">
        <v>15</v>
      </c>
      <c r="B50" s="36"/>
      <c r="C50" s="36"/>
      <c r="D50" s="36"/>
      <c r="E50" s="36"/>
      <c r="F50" s="35"/>
      <c r="G50" s="35"/>
      <c r="H50"/>
      <c r="I50" s="46"/>
    </row>
    <row r="51" spans="1:9" ht="19.5">
      <c r="A51" s="35" t="s">
        <v>16</v>
      </c>
      <c r="B51" s="36"/>
      <c r="C51" s="36"/>
      <c r="D51" s="36"/>
      <c r="E51" s="36"/>
      <c r="F51"/>
      <c r="G51"/>
      <c r="H51"/>
      <c r="I51" s="46"/>
    </row>
    <row r="52" spans="1:9" ht="19.5">
      <c r="A52" s="2"/>
      <c r="B52"/>
      <c r="C52"/>
      <c r="D52"/>
      <c r="E52"/>
      <c r="F52"/>
      <c r="G52"/>
      <c r="H52"/>
      <c r="I52" s="46"/>
    </row>
    <row r="53" spans="1:9" ht="19.5">
      <c r="A53" s="83" t="s">
        <v>10</v>
      </c>
      <c r="B53" s="84"/>
      <c r="C53" s="84"/>
      <c r="D53" s="84"/>
      <c r="E53" s="84"/>
      <c r="F53" s="84"/>
      <c r="G53" s="84"/>
      <c r="H53" s="84"/>
      <c r="I53" s="84"/>
    </row>
    <row r="54" spans="1:9" ht="19.5">
      <c r="A54" s="83" t="s">
        <v>11</v>
      </c>
      <c r="B54" s="84"/>
      <c r="C54" s="84"/>
      <c r="D54" s="84"/>
      <c r="E54" s="84"/>
      <c r="F54" s="84"/>
      <c r="G54" s="84"/>
      <c r="H54" s="84"/>
      <c r="I54" s="84"/>
    </row>
  </sheetData>
  <sheetProtection formatCells="0"/>
  <mergeCells count="6">
    <mergeCell ref="A54:I54"/>
    <mergeCell ref="H10:I10"/>
    <mergeCell ref="H11:I11"/>
    <mergeCell ref="A5:I5"/>
    <mergeCell ref="A9:I9"/>
    <mergeCell ref="A53:I53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55"/>
  <sheetViews>
    <sheetView zoomScale="55" zoomScaleNormal="55" zoomScalePageLayoutView="0" workbookViewId="0" topLeftCell="A1">
      <selection activeCell="N31" sqref="N31"/>
    </sheetView>
  </sheetViews>
  <sheetFormatPr defaultColWidth="9.140625" defaultRowHeight="12.75"/>
  <cols>
    <col min="1" max="1" width="55.421875" style="1" customWidth="1"/>
    <col min="2" max="2" width="8.00390625" style="1" customWidth="1"/>
    <col min="3" max="3" width="22.57421875" style="1" bestFit="1" customWidth="1"/>
    <col min="4" max="4" width="3.421875" style="1" customWidth="1"/>
    <col min="5" max="5" width="20.57421875" style="1" customWidth="1"/>
    <col min="6" max="6" width="3.421875" style="1" customWidth="1"/>
    <col min="7" max="7" width="23.140625" style="1" bestFit="1" customWidth="1"/>
    <col min="8" max="8" width="3.421875" style="1" customWidth="1"/>
    <col min="9" max="9" width="31.421875" style="1" customWidth="1"/>
    <col min="10" max="10" width="9.140625" style="79" customWidth="1"/>
  </cols>
  <sheetData>
    <row r="2" ht="18.75">
      <c r="H2" s="48"/>
    </row>
    <row r="5" spans="1:9" ht="18.75">
      <c r="A5" s="91"/>
      <c r="B5" s="92"/>
      <c r="C5" s="92"/>
      <c r="D5" s="92"/>
      <c r="E5" s="92"/>
      <c r="F5" s="92"/>
      <c r="G5" s="92"/>
      <c r="H5" s="92"/>
      <c r="I5" s="92"/>
    </row>
    <row r="6" ht="18.75">
      <c r="A6" s="4"/>
    </row>
    <row r="7" ht="18.75">
      <c r="A7" s="4"/>
    </row>
    <row r="9" spans="1:9" ht="20.25">
      <c r="A9" s="88" t="s">
        <v>8</v>
      </c>
      <c r="B9" s="89"/>
      <c r="C9" s="89"/>
      <c r="D9" s="89"/>
      <c r="E9" s="89"/>
      <c r="F9" s="89"/>
      <c r="G9" s="89"/>
      <c r="H9" s="89"/>
      <c r="I9" s="89"/>
    </row>
    <row r="10" spans="1:9" ht="20.25" customHeight="1">
      <c r="A10" s="12"/>
      <c r="G10" s="11" t="s">
        <v>20</v>
      </c>
      <c r="H10" s="85">
        <v>44489</v>
      </c>
      <c r="I10" s="85"/>
    </row>
    <row r="11" spans="1:9" ht="20.25" customHeight="1">
      <c r="A11" s="12" t="s">
        <v>23</v>
      </c>
      <c r="G11" s="11" t="s">
        <v>21</v>
      </c>
      <c r="H11" s="85">
        <v>44488</v>
      </c>
      <c r="I11" s="85"/>
    </row>
    <row r="12" ht="19.5" thickBot="1">
      <c r="A12" s="3" t="s">
        <v>13</v>
      </c>
    </row>
    <row r="13" spans="1:10" ht="19.5" thickBot="1">
      <c r="A13" s="40" t="s">
        <v>0</v>
      </c>
      <c r="B13" s="8" t="s">
        <v>1</v>
      </c>
      <c r="C13" s="8" t="s">
        <v>9</v>
      </c>
      <c r="D13" s="8"/>
      <c r="E13" s="8" t="s">
        <v>2</v>
      </c>
      <c r="F13" s="8"/>
      <c r="G13" s="8" t="s">
        <v>3</v>
      </c>
      <c r="H13" s="8"/>
      <c r="I13" s="10" t="s">
        <v>6</v>
      </c>
      <c r="J13" s="81"/>
    </row>
    <row r="14" spans="1:9" ht="18.75">
      <c r="A14" s="70"/>
      <c r="C14" s="5"/>
      <c r="D14" s="6"/>
      <c r="E14" s="5"/>
      <c r="F14" s="6"/>
      <c r="G14" s="5"/>
      <c r="H14" s="6"/>
      <c r="I14" s="30"/>
    </row>
    <row r="15" spans="1:9" ht="20.25">
      <c r="A15" s="74" t="s">
        <v>29</v>
      </c>
      <c r="B15" s="67"/>
      <c r="C15" s="5"/>
      <c r="D15" s="6"/>
      <c r="E15" s="5"/>
      <c r="F15" s="6"/>
      <c r="G15" s="5"/>
      <c r="H15" s="6"/>
      <c r="I15" s="5"/>
    </row>
    <row r="16" spans="1:9" ht="19.5" customHeight="1">
      <c r="A16" s="64" t="s">
        <v>17</v>
      </c>
      <c r="B16" s="68"/>
      <c r="C16" s="72">
        <v>4124.570000000001</v>
      </c>
      <c r="D16" s="32"/>
      <c r="E16" s="72">
        <v>0</v>
      </c>
      <c r="F16" s="32"/>
      <c r="G16" s="72">
        <v>0</v>
      </c>
      <c r="H16" s="32"/>
      <c r="I16" s="31">
        <f>SUM(C16)+E16-G16</f>
        <v>4124.570000000001</v>
      </c>
    </row>
    <row r="17" spans="1:9" ht="19.5" customHeight="1">
      <c r="A17" s="64" t="s">
        <v>18</v>
      </c>
      <c r="B17" s="68"/>
      <c r="C17" s="72">
        <v>49622812.308</v>
      </c>
      <c r="D17" s="32"/>
      <c r="E17" s="72">
        <v>25448</v>
      </c>
      <c r="F17" s="32"/>
      <c r="G17" s="72">
        <v>0</v>
      </c>
      <c r="H17" s="32"/>
      <c r="I17" s="31">
        <f>SUM(C17)+E17-G17</f>
        <v>49648260.308</v>
      </c>
    </row>
    <row r="18" spans="1:10" ht="19.5" customHeight="1">
      <c r="A18" s="65" t="s">
        <v>19</v>
      </c>
      <c r="B18" s="69"/>
      <c r="C18" s="33">
        <v>49626936.878</v>
      </c>
      <c r="D18" s="34"/>
      <c r="E18" s="33">
        <f>SUM(E16:E17)</f>
        <v>25448</v>
      </c>
      <c r="F18" s="32"/>
      <c r="G18" s="33">
        <f>SUM(G16:G17)</f>
        <v>0</v>
      </c>
      <c r="H18" s="34"/>
      <c r="I18" s="33">
        <f>SUM(I16:I17)</f>
        <v>49652384.878</v>
      </c>
      <c r="J18" s="80"/>
    </row>
    <row r="19" spans="1:11" ht="18.75">
      <c r="A19" s="70"/>
      <c r="B19" s="67"/>
      <c r="C19" s="41"/>
      <c r="D19" s="42"/>
      <c r="E19" s="41"/>
      <c r="F19" s="53"/>
      <c r="G19" s="41"/>
      <c r="H19" s="42"/>
      <c r="I19" s="41"/>
      <c r="K19" s="51"/>
    </row>
    <row r="20" spans="1:9" ht="20.25">
      <c r="A20" s="74" t="s">
        <v>27</v>
      </c>
      <c r="B20" s="67"/>
      <c r="C20" s="5"/>
      <c r="D20" s="6"/>
      <c r="E20" s="5"/>
      <c r="F20" s="6"/>
      <c r="G20" s="5"/>
      <c r="H20" s="6"/>
      <c r="I20" s="5"/>
    </row>
    <row r="21" spans="1:9" ht="19.5" customHeight="1">
      <c r="A21" s="64" t="s">
        <v>17</v>
      </c>
      <c r="B21" s="68"/>
      <c r="C21" s="72">
        <v>466983.80400000006</v>
      </c>
      <c r="D21" s="32"/>
      <c r="E21" s="72">
        <v>0</v>
      </c>
      <c r="F21" s="32"/>
      <c r="G21" s="72">
        <v>0</v>
      </c>
      <c r="H21" s="32"/>
      <c r="I21" s="57">
        <f>SUM(C21)+E21-G21</f>
        <v>466983.80400000006</v>
      </c>
    </row>
    <row r="22" spans="1:9" ht="19.5" customHeight="1">
      <c r="A22" s="64" t="s">
        <v>18</v>
      </c>
      <c r="B22" s="68"/>
      <c r="C22" s="72">
        <v>36242750.978999995</v>
      </c>
      <c r="D22" s="32"/>
      <c r="E22" s="72">
        <v>0</v>
      </c>
      <c r="F22" s="32"/>
      <c r="G22" s="72">
        <v>2044.6</v>
      </c>
      <c r="H22" s="43"/>
      <c r="I22" s="57">
        <f>SUM(C22)+E22-G22</f>
        <v>36240706.37899999</v>
      </c>
    </row>
    <row r="23" spans="1:10" ht="19.5" customHeight="1">
      <c r="A23" s="65" t="s">
        <v>19</v>
      </c>
      <c r="B23" s="69"/>
      <c r="C23" s="33">
        <v>36709734.78299999</v>
      </c>
      <c r="D23" s="34"/>
      <c r="E23" s="33">
        <f>SUM(E21:E22)</f>
        <v>0</v>
      </c>
      <c r="F23" s="34"/>
      <c r="G23" s="33">
        <f>SUM(G21:G22)</f>
        <v>2044.6</v>
      </c>
      <c r="H23" s="34"/>
      <c r="I23" s="82">
        <f>SUM(I21:I22)</f>
        <v>36707690.18299999</v>
      </c>
      <c r="J23" s="80"/>
    </row>
    <row r="24" spans="1:9" ht="18.75">
      <c r="A24" s="70"/>
      <c r="B24" s="67"/>
      <c r="C24" s="5"/>
      <c r="D24" s="6"/>
      <c r="E24" s="5"/>
      <c r="F24" s="6"/>
      <c r="G24" s="5"/>
      <c r="H24" s="6"/>
      <c r="I24" s="5"/>
    </row>
    <row r="25" spans="1:9" ht="20.25">
      <c r="A25" s="93" t="s">
        <v>22</v>
      </c>
      <c r="B25" s="94"/>
      <c r="C25" s="5"/>
      <c r="D25" s="6"/>
      <c r="E25" s="5"/>
      <c r="F25" s="6"/>
      <c r="G25" s="5"/>
      <c r="H25" s="6"/>
      <c r="I25" s="5"/>
    </row>
    <row r="26" spans="1:9" ht="19.5" customHeight="1">
      <c r="A26" s="64" t="s">
        <v>17</v>
      </c>
      <c r="B26" s="68"/>
      <c r="C26" s="72">
        <v>61853.265</v>
      </c>
      <c r="D26" s="32"/>
      <c r="E26" s="72">
        <v>0</v>
      </c>
      <c r="F26" s="32"/>
      <c r="G26" s="72">
        <v>0</v>
      </c>
      <c r="H26" s="32"/>
      <c r="I26" s="31">
        <f>SUM(C26)+E26-G26</f>
        <v>61853.265</v>
      </c>
    </row>
    <row r="27" spans="1:9" ht="19.5" customHeight="1">
      <c r="A27" s="64" t="s">
        <v>18</v>
      </c>
      <c r="B27" s="68"/>
      <c r="C27" s="72">
        <v>18433695.628000002</v>
      </c>
      <c r="D27" s="32"/>
      <c r="E27" s="72">
        <v>6875.1</v>
      </c>
      <c r="F27" s="32"/>
      <c r="G27" s="72">
        <v>998.92</v>
      </c>
      <c r="H27" s="32"/>
      <c r="I27" s="57">
        <f>SUM(C27)+E27-G27</f>
        <v>18439571.808000002</v>
      </c>
    </row>
    <row r="28" spans="1:10" ht="19.5" customHeight="1">
      <c r="A28" s="65" t="s">
        <v>19</v>
      </c>
      <c r="B28" s="69"/>
      <c r="C28" s="33">
        <v>18495548.893000003</v>
      </c>
      <c r="D28" s="34"/>
      <c r="E28" s="33">
        <f>SUM(E26:E27)</f>
        <v>6875.1</v>
      </c>
      <c r="F28" s="32"/>
      <c r="G28" s="33">
        <f>SUM(G26:G27)</f>
        <v>998.92</v>
      </c>
      <c r="H28" s="34"/>
      <c r="I28" s="33">
        <f>SUM(I26:I27)</f>
        <v>18501425.073000003</v>
      </c>
      <c r="J28" s="80"/>
    </row>
    <row r="29" spans="1:14" ht="19.5" customHeight="1">
      <c r="A29" s="64"/>
      <c r="B29" s="66"/>
      <c r="C29" s="31"/>
      <c r="D29" s="32"/>
      <c r="E29" s="31"/>
      <c r="F29" s="52"/>
      <c r="G29" s="31"/>
      <c r="H29" s="32"/>
      <c r="I29" s="57"/>
      <c r="N29" s="51"/>
    </row>
    <row r="30" spans="1:9" ht="20.25">
      <c r="A30" s="95" t="s">
        <v>26</v>
      </c>
      <c r="B30" s="96"/>
      <c r="C30" s="31"/>
      <c r="D30" s="32"/>
      <c r="E30" s="31"/>
      <c r="F30" s="32"/>
      <c r="G30" s="31"/>
      <c r="H30" s="32"/>
      <c r="I30" s="31"/>
    </row>
    <row r="31" spans="1:9" ht="19.5" customHeight="1">
      <c r="A31" s="64" t="s">
        <v>17</v>
      </c>
      <c r="B31" s="66"/>
      <c r="C31" s="72">
        <v>303493.88</v>
      </c>
      <c r="D31" s="32"/>
      <c r="E31" s="72">
        <v>0</v>
      </c>
      <c r="F31" s="32"/>
      <c r="G31" s="72">
        <v>0</v>
      </c>
      <c r="H31" s="32"/>
      <c r="I31" s="31">
        <f>SUM(C31)+E31-G31</f>
        <v>303493.88</v>
      </c>
    </row>
    <row r="32" spans="1:9" ht="19.5" customHeight="1">
      <c r="A32" s="64" t="s">
        <v>18</v>
      </c>
      <c r="B32" s="66"/>
      <c r="C32" s="73">
        <v>22431519.652</v>
      </c>
      <c r="D32" s="32"/>
      <c r="E32" s="72">
        <v>0</v>
      </c>
      <c r="F32" s="32"/>
      <c r="G32" s="72">
        <v>0</v>
      </c>
      <c r="H32" s="32"/>
      <c r="I32" s="31">
        <f>SUM(C32)+E32-G32</f>
        <v>22431519.652</v>
      </c>
    </row>
    <row r="33" spans="1:10" ht="19.5" customHeight="1">
      <c r="A33" s="65" t="s">
        <v>19</v>
      </c>
      <c r="B33" s="69"/>
      <c r="C33" s="33">
        <v>22735013.531999998</v>
      </c>
      <c r="D33" s="34"/>
      <c r="E33" s="33">
        <f>SUM(E31:E32)</f>
        <v>0</v>
      </c>
      <c r="F33" s="34"/>
      <c r="G33" s="33">
        <f>SUM(G31:G32)</f>
        <v>0</v>
      </c>
      <c r="H33" s="34"/>
      <c r="I33" s="33">
        <f>SUM(I31:I32)</f>
        <v>22735013.531999998</v>
      </c>
      <c r="J33" s="80"/>
    </row>
    <row r="34" spans="1:9" ht="18.75">
      <c r="A34" s="70"/>
      <c r="B34" s="67"/>
      <c r="C34" s="5"/>
      <c r="D34" s="6"/>
      <c r="E34" s="5"/>
      <c r="F34" s="6"/>
      <c r="G34" s="5"/>
      <c r="H34" s="6"/>
      <c r="I34" s="5"/>
    </row>
    <row r="35" spans="1:9" ht="20.25">
      <c r="A35" s="93" t="s">
        <v>28</v>
      </c>
      <c r="B35" s="94"/>
      <c r="C35" s="5"/>
      <c r="D35" s="6"/>
      <c r="E35" s="5"/>
      <c r="F35" s="6"/>
      <c r="G35" s="5"/>
      <c r="H35" s="6"/>
      <c r="I35" s="5"/>
    </row>
    <row r="36" spans="1:9" ht="19.5" customHeight="1">
      <c r="A36" s="64" t="s">
        <v>17</v>
      </c>
      <c r="B36" s="68"/>
      <c r="C36" s="72">
        <v>4065.32</v>
      </c>
      <c r="D36" s="32"/>
      <c r="E36" s="72">
        <v>0</v>
      </c>
      <c r="F36" s="32"/>
      <c r="G36" s="72">
        <v>0</v>
      </c>
      <c r="H36" s="32"/>
      <c r="I36" s="31">
        <f>SUM(C36)+E36-G36</f>
        <v>4065.32</v>
      </c>
    </row>
    <row r="37" spans="1:9" ht="19.5" customHeight="1">
      <c r="A37" s="64" t="s">
        <v>18</v>
      </c>
      <c r="B37" s="68"/>
      <c r="C37" s="72">
        <v>3585783.049</v>
      </c>
      <c r="D37" s="32"/>
      <c r="E37" s="72">
        <v>0</v>
      </c>
      <c r="F37" s="32"/>
      <c r="G37" s="72">
        <v>0</v>
      </c>
      <c r="H37" s="32"/>
      <c r="I37" s="31">
        <f>SUM(C37)+E37-G37</f>
        <v>3585783.049</v>
      </c>
    </row>
    <row r="38" spans="1:10" ht="19.5" customHeight="1">
      <c r="A38" s="65" t="s">
        <v>19</v>
      </c>
      <c r="B38" s="69"/>
      <c r="C38" s="33">
        <f>SUM(C36:C37)</f>
        <v>3589848.369</v>
      </c>
      <c r="D38" s="34"/>
      <c r="E38" s="33">
        <f>SUM(E36:E37)</f>
        <v>0</v>
      </c>
      <c r="F38" s="34"/>
      <c r="G38" s="33">
        <f>SUM(G36:G37)</f>
        <v>0</v>
      </c>
      <c r="H38" s="34"/>
      <c r="I38" s="33">
        <f>SUM(I36:I37)</f>
        <v>3589848.369</v>
      </c>
      <c r="J38" s="80"/>
    </row>
    <row r="39" spans="1:9" ht="19.5" customHeight="1">
      <c r="A39" s="64"/>
      <c r="B39" s="66"/>
      <c r="C39" s="31"/>
      <c r="D39" s="32"/>
      <c r="E39" s="31"/>
      <c r="F39" s="32"/>
      <c r="G39" s="31"/>
      <c r="H39" s="32"/>
      <c r="I39" s="31"/>
    </row>
    <row r="40" spans="1:9" ht="19.5" customHeight="1">
      <c r="A40" s="75" t="s">
        <v>25</v>
      </c>
      <c r="B40" s="66"/>
      <c r="C40" s="31"/>
      <c r="D40" s="32"/>
      <c r="E40" s="31"/>
      <c r="F40" s="32"/>
      <c r="G40" s="31"/>
      <c r="H40" s="32"/>
      <c r="I40" s="31"/>
    </row>
    <row r="41" spans="1:9" ht="19.5" customHeight="1">
      <c r="A41" s="64" t="s">
        <v>17</v>
      </c>
      <c r="B41" s="66"/>
      <c r="C41" s="72">
        <v>0</v>
      </c>
      <c r="D41" s="32"/>
      <c r="E41" s="72">
        <v>0</v>
      </c>
      <c r="F41" s="32"/>
      <c r="G41" s="72">
        <v>0</v>
      </c>
      <c r="H41" s="32"/>
      <c r="I41" s="31">
        <f>SUM(C41,E41,-G41)</f>
        <v>0</v>
      </c>
    </row>
    <row r="42" spans="1:9" ht="19.5" customHeight="1">
      <c r="A42" s="64" t="s">
        <v>18</v>
      </c>
      <c r="B42" s="66"/>
      <c r="C42" s="72">
        <v>11203017.13</v>
      </c>
      <c r="D42" s="32"/>
      <c r="E42" s="72">
        <v>0</v>
      </c>
      <c r="F42" s="32"/>
      <c r="G42" s="72">
        <v>0</v>
      </c>
      <c r="H42" s="32"/>
      <c r="I42" s="31">
        <f>SUM(C42,E42,-G42)</f>
        <v>11203017.13</v>
      </c>
    </row>
    <row r="43" spans="1:10" ht="19.5" customHeight="1">
      <c r="A43" s="65" t="s">
        <v>19</v>
      </c>
      <c r="B43" s="69"/>
      <c r="C43" s="33">
        <f>SUM(C41:C42)</f>
        <v>11203017.13</v>
      </c>
      <c r="D43" s="34"/>
      <c r="E43" s="33">
        <f>SUM(E41:E42)</f>
        <v>0</v>
      </c>
      <c r="F43" s="34"/>
      <c r="G43" s="33">
        <f>SUM(G41:G42)</f>
        <v>0</v>
      </c>
      <c r="H43" s="34"/>
      <c r="I43" s="33">
        <f>SUM(I41:I42)</f>
        <v>11203017.13</v>
      </c>
      <c r="J43" s="80"/>
    </row>
    <row r="44" spans="1:9" ht="19.5" thickBot="1">
      <c r="A44" s="59"/>
      <c r="B44" s="54"/>
      <c r="C44" s="5"/>
      <c r="D44" s="6"/>
      <c r="E44" s="77"/>
      <c r="F44" s="78"/>
      <c r="G44" s="5"/>
      <c r="H44" s="6"/>
      <c r="I44" s="5"/>
    </row>
    <row r="45" spans="1:9" ht="21.75" customHeight="1">
      <c r="A45" s="20" t="s">
        <v>4</v>
      </c>
      <c r="B45" s="21" t="s">
        <v>1</v>
      </c>
      <c r="C45" s="22">
        <f>SUM(C16,C21,C26,C31,C36,C41)</f>
        <v>840520.839</v>
      </c>
      <c r="D45" s="23"/>
      <c r="E45" s="44">
        <f>SUM(E16,E21,E26,E31,E36,E41)</f>
        <v>0</v>
      </c>
      <c r="F45" s="23"/>
      <c r="G45" s="22">
        <f>SUM(G16,G21,G26,G31,G36,G41)</f>
        <v>0</v>
      </c>
      <c r="H45" s="23"/>
      <c r="I45" s="22">
        <f>SUM(I16,I21,I26,I31,I36,I41)</f>
        <v>840520.839</v>
      </c>
    </row>
    <row r="46" spans="1:9" ht="21.75" customHeight="1">
      <c r="A46" s="17" t="s">
        <v>5</v>
      </c>
      <c r="B46" s="11"/>
      <c r="C46" s="18">
        <f>SUM(C17,C22,C27,C32,C37,C42)</f>
        <v>141519578.746</v>
      </c>
      <c r="D46" s="19"/>
      <c r="E46" s="18">
        <f>SUM(E17,E22,E27,E32,E37,E42)</f>
        <v>32323.1</v>
      </c>
      <c r="F46" s="19"/>
      <c r="G46" s="18">
        <f>SUM(G17,G22,G27,G32,G37,G42)</f>
        <v>3043.52</v>
      </c>
      <c r="H46" s="19"/>
      <c r="I46" s="18">
        <f>SUM(I17,I22,I27,I32,I37,I42)</f>
        <v>141548858.32599998</v>
      </c>
    </row>
    <row r="47" spans="1:9" ht="21.75" customHeight="1" thickBot="1">
      <c r="A47" s="24" t="s">
        <v>7</v>
      </c>
      <c r="B47" s="25" t="s">
        <v>1</v>
      </c>
      <c r="C47" s="26">
        <f>SUM(C18,C23,C28,C33,C38,C43)</f>
        <v>142360099.585</v>
      </c>
      <c r="D47" s="27"/>
      <c r="E47" s="28">
        <f>SUM(E18,E23,E28,E33,E38,E43)</f>
        <v>32323.1</v>
      </c>
      <c r="F47" s="27"/>
      <c r="G47" s="28">
        <f>SUM(G18,G23,G28,G33,G38,G43)</f>
        <v>3043.52</v>
      </c>
      <c r="H47" s="27"/>
      <c r="I47" s="28">
        <f>SUM(I18,I23,I28,I33,I38,I43)</f>
        <v>142389379.165</v>
      </c>
    </row>
    <row r="49" spans="6:7" ht="18.75">
      <c r="F49" s="48"/>
      <c r="G49" s="48"/>
    </row>
    <row r="50" spans="1:9" ht="19.5">
      <c r="A50" s="45" t="s">
        <v>14</v>
      </c>
      <c r="B50" s="36"/>
      <c r="C50" s="36"/>
      <c r="D50" s="36"/>
      <c r="E50" s="36"/>
      <c r="F50" s="46"/>
      <c r="G50" s="46"/>
      <c r="H50" s="39"/>
      <c r="I50" s="46"/>
    </row>
    <row r="51" spans="1:9" ht="19.5">
      <c r="A51" s="71" t="s">
        <v>24</v>
      </c>
      <c r="B51" s="36"/>
      <c r="C51" s="36"/>
      <c r="D51" s="36"/>
      <c r="E51" s="36"/>
      <c r="F51" s="45"/>
      <c r="G51" s="45"/>
      <c r="H51" s="46"/>
      <c r="I51" s="46"/>
    </row>
    <row r="52" spans="1:9" ht="19.5">
      <c r="A52" s="45" t="s">
        <v>16</v>
      </c>
      <c r="B52" s="36"/>
      <c r="C52" s="36"/>
      <c r="D52" s="36"/>
      <c r="E52" s="36"/>
      <c r="F52" s="46"/>
      <c r="G52" s="46"/>
      <c r="H52" s="46"/>
      <c r="I52" s="46"/>
    </row>
    <row r="53" ht="18.75">
      <c r="A53" s="47"/>
    </row>
    <row r="54" spans="1:9" ht="19.5">
      <c r="A54" s="90" t="s">
        <v>10</v>
      </c>
      <c r="B54" s="84"/>
      <c r="C54" s="84"/>
      <c r="D54" s="84"/>
      <c r="E54" s="84"/>
      <c r="F54" s="84"/>
      <c r="G54" s="84"/>
      <c r="H54" s="84"/>
      <c r="I54" s="84"/>
    </row>
    <row r="55" spans="1:9" ht="19.5">
      <c r="A55" s="90" t="s">
        <v>11</v>
      </c>
      <c r="B55" s="84"/>
      <c r="C55" s="84"/>
      <c r="D55" s="84"/>
      <c r="E55" s="84"/>
      <c r="F55" s="84"/>
      <c r="G55" s="84"/>
      <c r="H55" s="84"/>
      <c r="I55" s="84"/>
    </row>
  </sheetData>
  <sheetProtection formatCells="0"/>
  <mergeCells count="9">
    <mergeCell ref="A54:I54"/>
    <mergeCell ref="A55:I55"/>
    <mergeCell ref="A5:I5"/>
    <mergeCell ref="A9:I9"/>
    <mergeCell ref="H10:I10"/>
    <mergeCell ref="H11:I11"/>
    <mergeCell ref="A25:B25"/>
    <mergeCell ref="A30:B30"/>
    <mergeCell ref="A35:B35"/>
  </mergeCells>
  <printOptions horizontalCentered="1" verticalCentered="1"/>
  <pageMargins left="0.5" right="0.5" top="0.75" bottom="1.251666667" header="0" footer="0.786805555555556"/>
  <pageSetup horizontalDpi="300" verticalDpi="3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Colaizzo</dc:creator>
  <cp:keywords/>
  <dc:description/>
  <cp:lastModifiedBy>Tania Moreno</cp:lastModifiedBy>
  <cp:lastPrinted>2021-01-12T18:56:53Z</cp:lastPrinted>
  <dcterms:created xsi:type="dcterms:W3CDTF">2014-07-03T13:06:25Z</dcterms:created>
  <dcterms:modified xsi:type="dcterms:W3CDTF">2021-10-20T17:58:04Z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0x010100F2759A570FC77646BF97C1A7874FD3C0</vt:lpwstr>
  </property>
</Properties>
</file>