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35" yWindow="105" windowWidth="16650" windowHeight="8775" activeTab="0"/>
  </bookViews>
  <sheets>
    <sheet name="Gold" sheetId="1" r:id="rId1"/>
    <sheet name="Silver" sheetId="2" r:id="rId2"/>
  </sheets>
  <definedNames>
    <definedName name="_xlnm.Print_Area" localSheetId="1">'Silver'!$A$1:$I$66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<sst xmlns="http://schemas.openxmlformats.org/spreadsheetml/2006/main" count="111" uniqueCount="38">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</sst>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sz val="11"/>
      <color rgb="FF1F497D"/>
      <name val="Calibri"/>
      <family val="2"/>
    </font>
    <font>
      <sz val="10"/>
      <color rgb="FFFF0000"/>
      <name val="Calibri"/>
      <family val="2"/>
    </font>
    <font>
      <sz val="1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66" fontId="6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/>
    </xf>
    <xf numFmtId="0" fontId="7" fillId="33" borderId="0" xfId="0" applyFont="1" applyFill="1" applyAlignment="1">
      <alignment/>
    </xf>
    <xf numFmtId="164" fontId="7" fillId="33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64" fontId="7" fillId="33" borderId="18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left" vertical="top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53" fillId="33" borderId="13" xfId="0" applyFont="1" applyFill="1" applyBorder="1" applyAlignment="1">
      <alignment horizontal="left" vertical="top" wrapText="1"/>
    </xf>
    <xf numFmtId="0" fontId="53" fillId="33" borderId="19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64" fontId="6" fillId="33" borderId="26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64" fontId="6" fillId="33" borderId="14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164" fontId="6" fillId="33" borderId="29" xfId="0" applyNumberFormat="1" applyFont="1" applyFill="1" applyBorder="1" applyAlignment="1">
      <alignment horizontal="center"/>
    </xf>
    <xf numFmtId="164" fontId="6" fillId="33" borderId="3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vertical="top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/>
    </xf>
    <xf numFmtId="0" fontId="5" fillId="33" borderId="19" xfId="0" applyFont="1" applyFill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/>
    </xf>
    <xf numFmtId="164" fontId="7" fillId="34" borderId="0" xfId="0" applyNumberFormat="1" applyFont="1" applyFill="1" applyBorder="1" applyAlignment="1">
      <alignment horizontal="center"/>
    </xf>
    <xf numFmtId="164" fontId="7" fillId="34" borderId="17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164" fontId="6" fillId="34" borderId="25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28" xfId="0" applyNumberFormat="1" applyFont="1" applyFill="1" applyBorder="1" applyAlignment="1">
      <alignment horizontal="center"/>
    </xf>
    <xf numFmtId="164" fontId="56" fillId="34" borderId="0" xfId="0" applyNumberFormat="1" applyFont="1" applyFill="1" applyBorder="1" applyAlignment="1">
      <alignment horizontal="center"/>
    </xf>
    <xf numFmtId="0" fontId="1" fillId="34" borderId="31" xfId="0" applyFont="1" applyFill="1" applyBorder="1" applyAlignment="1">
      <alignment/>
    </xf>
    <xf numFmtId="0" fontId="1" fillId="34" borderId="0" xfId="0" applyFont="1" applyFill="1" applyAlignment="1">
      <alignment/>
    </xf>
    <xf numFmtId="164" fontId="1" fillId="34" borderId="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629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8"/>
  <sheetViews>
    <sheetView tabSelected="1" zoomScale="70" zoomScaleNormal="70" zoomScalePageLayoutView="0" workbookViewId="0" topLeftCell="A1">
      <selection activeCell="O9" sqref="O9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2" width="9.140625" style="2" customWidth="1"/>
    <col min="13" max="13" width="11.7109375" style="2" bestFit="1" customWidth="1"/>
    <col min="14" max="16384" width="9.140625" style="2" customWidth="1"/>
  </cols>
  <sheetData>
    <row r="5" spans="1:9" ht="18.75">
      <c r="A5" s="4"/>
      <c r="B5" s="5"/>
      <c r="C5" s="5"/>
      <c r="D5" s="5"/>
      <c r="E5" s="5"/>
      <c r="F5" s="5"/>
      <c r="G5" s="5"/>
      <c r="H5" s="5"/>
      <c r="I5" s="5"/>
    </row>
    <row r="6" ht="18.75">
      <c r="A6" s="6"/>
    </row>
    <row r="7" ht="18.75">
      <c r="A7" s="6"/>
    </row>
    <row r="9" spans="1:9" ht="20.25">
      <c r="A9" s="7" t="s">
        <v>14</v>
      </c>
      <c r="B9" s="8"/>
      <c r="C9" s="8"/>
      <c r="D9" s="8"/>
      <c r="E9" s="8"/>
      <c r="F9" s="8"/>
      <c r="G9" s="8"/>
      <c r="H9" s="8"/>
      <c r="I9" s="8"/>
    </row>
    <row r="10" spans="1:9" ht="20.25" customHeight="1">
      <c r="A10" s="10"/>
      <c r="G10" s="57" t="s">
        <v>29</v>
      </c>
      <c r="H10" s="12">
        <v>42746</v>
      </c>
      <c r="I10" s="12"/>
    </row>
    <row r="11" spans="1:9" ht="20.25" customHeight="1">
      <c r="A11" s="10" t="s">
        <v>20</v>
      </c>
      <c r="G11" s="11" t="s">
        <v>30</v>
      </c>
      <c r="H11" s="12">
        <v>42745</v>
      </c>
      <c r="I11" s="12"/>
    </row>
    <row r="12" ht="19.5" thickBot="1">
      <c r="A12" s="58" t="s">
        <v>21</v>
      </c>
    </row>
    <row r="13" spans="1:10" ht="19.5" thickBot="1">
      <c r="A13" s="59" t="s">
        <v>0</v>
      </c>
      <c r="B13" s="60" t="s">
        <v>1</v>
      </c>
      <c r="C13" s="15" t="s">
        <v>17</v>
      </c>
      <c r="D13" s="15"/>
      <c r="E13" s="60" t="s">
        <v>2</v>
      </c>
      <c r="F13" s="60"/>
      <c r="G13" s="60" t="s">
        <v>3</v>
      </c>
      <c r="H13" s="60"/>
      <c r="I13" s="16" t="s">
        <v>12</v>
      </c>
      <c r="J13" s="17"/>
    </row>
    <row r="14" spans="1:10" ht="18.75">
      <c r="A14" s="18"/>
      <c r="C14" s="19"/>
      <c r="D14" s="74"/>
      <c r="E14" s="19"/>
      <c r="F14" s="74"/>
      <c r="G14" s="19"/>
      <c r="H14" s="74"/>
      <c r="I14" s="61"/>
      <c r="J14" s="17"/>
    </row>
    <row r="15" spans="1:10" ht="20.25">
      <c r="A15" s="21" t="s">
        <v>4</v>
      </c>
      <c r="B15" s="62"/>
      <c r="C15" s="63"/>
      <c r="D15" s="84"/>
      <c r="E15" s="63"/>
      <c r="F15" s="84"/>
      <c r="G15" s="63"/>
      <c r="H15" s="84"/>
      <c r="I15" s="19"/>
      <c r="J15" s="17"/>
    </row>
    <row r="16" spans="1:10" ht="19.5" customHeight="1">
      <c r="A16" s="22" t="s">
        <v>5</v>
      </c>
      <c r="B16" s="23"/>
      <c r="C16" s="24">
        <v>321.51</v>
      </c>
      <c r="D16" s="75"/>
      <c r="E16" s="24">
        <v>0</v>
      </c>
      <c r="F16" s="75"/>
      <c r="G16" s="24">
        <v>0</v>
      </c>
      <c r="H16" s="75"/>
      <c r="I16" s="24">
        <f>SUM(C16)+E16-G16</f>
        <v>321.51</v>
      </c>
      <c r="J16" s="17"/>
    </row>
    <row r="17" spans="1:13" ht="19.5" customHeight="1">
      <c r="A17" s="22" t="s">
        <v>6</v>
      </c>
      <c r="B17" s="23"/>
      <c r="C17" s="24">
        <v>791407.715</v>
      </c>
      <c r="D17" s="75"/>
      <c r="E17" s="24">
        <v>0</v>
      </c>
      <c r="F17" s="75"/>
      <c r="G17" s="24">
        <v>0</v>
      </c>
      <c r="H17" s="75"/>
      <c r="I17" s="24">
        <f>SUM(C17)+E17-G17</f>
        <v>791407.715</v>
      </c>
      <c r="J17" s="17"/>
      <c r="M17" s="9"/>
    </row>
    <row r="18" spans="1:10" ht="19.5" customHeight="1">
      <c r="A18" s="25" t="s">
        <v>7</v>
      </c>
      <c r="B18" s="26"/>
      <c r="C18" s="27">
        <v>791729.225</v>
      </c>
      <c r="D18" s="76"/>
      <c r="E18" s="27">
        <f>SUM(E16:E17)</f>
        <v>0</v>
      </c>
      <c r="F18" s="76"/>
      <c r="G18" s="27">
        <f>SUM(G16:G17)</f>
        <v>0</v>
      </c>
      <c r="H18" s="76"/>
      <c r="I18" s="27">
        <f>SUM(C18)+E18-G18</f>
        <v>791729.225</v>
      </c>
      <c r="J18" s="28"/>
    </row>
    <row r="19" spans="1:10" ht="18.75">
      <c r="A19" s="64"/>
      <c r="B19" s="62"/>
      <c r="C19" s="65"/>
      <c r="D19" s="85"/>
      <c r="E19" s="65"/>
      <c r="F19" s="85"/>
      <c r="G19" s="65"/>
      <c r="H19" s="85"/>
      <c r="I19" s="29"/>
      <c r="J19" s="17"/>
    </row>
    <row r="20" spans="1:10" ht="20.25">
      <c r="A20" s="21" t="s">
        <v>15</v>
      </c>
      <c r="B20" s="62"/>
      <c r="C20" s="63"/>
      <c r="D20" s="84"/>
      <c r="E20" s="63"/>
      <c r="F20" s="84"/>
      <c r="G20" s="63"/>
      <c r="H20" s="84"/>
      <c r="I20" s="19"/>
      <c r="J20" s="17"/>
    </row>
    <row r="21" spans="1:10" ht="19.5" customHeight="1">
      <c r="A21" s="22" t="s">
        <v>5</v>
      </c>
      <c r="B21" s="23"/>
      <c r="C21" s="24">
        <v>9130.621</v>
      </c>
      <c r="D21" s="75"/>
      <c r="E21" s="24">
        <v>0</v>
      </c>
      <c r="F21" s="75"/>
      <c r="G21" s="24">
        <v>0</v>
      </c>
      <c r="H21" s="75"/>
      <c r="I21" s="24">
        <f>SUM(C21)+E21-G21</f>
        <v>9130.621</v>
      </c>
      <c r="J21" s="17"/>
    </row>
    <row r="22" spans="1:10" ht="19.5" customHeight="1">
      <c r="A22" s="22" t="s">
        <v>6</v>
      </c>
      <c r="B22" s="23"/>
      <c r="C22" s="24">
        <v>996.273</v>
      </c>
      <c r="D22" s="75"/>
      <c r="E22" s="24">
        <v>0</v>
      </c>
      <c r="F22" s="75"/>
      <c r="G22" s="24">
        <v>0</v>
      </c>
      <c r="H22" s="75"/>
      <c r="I22" s="24">
        <f>SUM(C22)+E22-G22</f>
        <v>996.273</v>
      </c>
      <c r="J22" s="17"/>
    </row>
    <row r="23" spans="1:10" ht="19.5" customHeight="1">
      <c r="A23" s="25" t="s">
        <v>7</v>
      </c>
      <c r="B23" s="26"/>
      <c r="C23" s="27">
        <v>10126.893999999998</v>
      </c>
      <c r="D23" s="76"/>
      <c r="E23" s="27">
        <f>SUM(E21:E22)</f>
        <v>0</v>
      </c>
      <c r="F23" s="76"/>
      <c r="G23" s="27">
        <f>SUM(G21:G22)</f>
        <v>0</v>
      </c>
      <c r="H23" s="76"/>
      <c r="I23" s="27">
        <f>SUM(I21:I22)</f>
        <v>10126.893999999998</v>
      </c>
      <c r="J23" s="66"/>
    </row>
    <row r="24" spans="1:10" ht="19.5" customHeight="1">
      <c r="A24" s="21" t="s">
        <v>31</v>
      </c>
      <c r="B24" s="30"/>
      <c r="C24" s="24"/>
      <c r="D24" s="75"/>
      <c r="E24" s="24"/>
      <c r="F24" s="75"/>
      <c r="G24" s="24"/>
      <c r="H24" s="75"/>
      <c r="I24" s="24"/>
      <c r="J24" s="17"/>
    </row>
    <row r="25" spans="1:10" ht="19.5" customHeight="1">
      <c r="A25" s="22"/>
      <c r="B25" s="30"/>
      <c r="C25" s="24"/>
      <c r="D25" s="75"/>
      <c r="E25" s="24"/>
      <c r="F25" s="75"/>
      <c r="G25" s="24"/>
      <c r="H25" s="75"/>
      <c r="I25" s="24"/>
      <c r="J25" s="17"/>
    </row>
    <row r="26" spans="1:10" ht="19.5" customHeight="1">
      <c r="A26" s="22" t="s">
        <v>26</v>
      </c>
      <c r="B26" s="30"/>
      <c r="C26" s="24">
        <v>683.425</v>
      </c>
      <c r="D26" s="75"/>
      <c r="E26" s="24">
        <v>0</v>
      </c>
      <c r="F26" s="75"/>
      <c r="G26" s="24">
        <v>0</v>
      </c>
      <c r="H26" s="75"/>
      <c r="I26" s="24">
        <f>SUM(C26)+E26-G26</f>
        <v>683.425</v>
      </c>
      <c r="J26" s="17"/>
    </row>
    <row r="27" spans="1:10" ht="19.5" customHeight="1">
      <c r="A27" s="22" t="s">
        <v>27</v>
      </c>
      <c r="B27" s="30"/>
      <c r="C27" s="24">
        <v>108456.80500000001</v>
      </c>
      <c r="D27" s="75"/>
      <c r="E27" s="24">
        <v>0</v>
      </c>
      <c r="F27" s="75"/>
      <c r="G27" s="24">
        <v>0</v>
      </c>
      <c r="H27" s="75"/>
      <c r="I27" s="24">
        <f>SUM(C27)+E27-G27</f>
        <v>108456.80500000001</v>
      </c>
      <c r="J27" s="17"/>
    </row>
    <row r="28" spans="1:10" ht="19.5" customHeight="1">
      <c r="A28" s="25" t="s">
        <v>28</v>
      </c>
      <c r="B28" s="26"/>
      <c r="C28" s="27">
        <v>109140.23000000001</v>
      </c>
      <c r="D28" s="76"/>
      <c r="E28" s="27">
        <f>SUM(E26:E27)</f>
        <v>0</v>
      </c>
      <c r="F28" s="76"/>
      <c r="G28" s="27">
        <f>SUM(G26:G27)</f>
        <v>0</v>
      </c>
      <c r="H28" s="76"/>
      <c r="I28" s="27">
        <f>SUM(I26:I27)</f>
        <v>109140.23000000001</v>
      </c>
      <c r="J28" s="28"/>
    </row>
    <row r="29" spans="1:10" ht="18.75">
      <c r="A29" s="64"/>
      <c r="B29" s="62"/>
      <c r="C29" s="63"/>
      <c r="D29" s="84"/>
      <c r="E29" s="63"/>
      <c r="F29" s="84"/>
      <c r="G29" s="63"/>
      <c r="H29" s="84"/>
      <c r="I29" s="19"/>
      <c r="J29" s="17"/>
    </row>
    <row r="30" spans="1:10" ht="20.25">
      <c r="A30" s="21" t="s">
        <v>8</v>
      </c>
      <c r="B30" s="62"/>
      <c r="C30" s="63"/>
      <c r="D30" s="84"/>
      <c r="E30" s="63"/>
      <c r="F30" s="84"/>
      <c r="G30" s="63"/>
      <c r="H30" s="84"/>
      <c r="I30" s="19"/>
      <c r="J30" s="17"/>
    </row>
    <row r="31" spans="1:10" ht="19.5" customHeight="1">
      <c r="A31" s="22" t="s">
        <v>5</v>
      </c>
      <c r="B31" s="23"/>
      <c r="C31" s="24">
        <v>739.45</v>
      </c>
      <c r="D31" s="75"/>
      <c r="E31" s="24">
        <v>0</v>
      </c>
      <c r="F31" s="75"/>
      <c r="G31" s="24">
        <v>0</v>
      </c>
      <c r="H31" s="75"/>
      <c r="I31" s="24">
        <f>SUM(C31)+E31-G31</f>
        <v>739.45</v>
      </c>
      <c r="J31" s="17"/>
    </row>
    <row r="32" spans="1:10" ht="19.5" customHeight="1">
      <c r="A32" s="22" t="s">
        <v>6</v>
      </c>
      <c r="B32" s="23"/>
      <c r="C32" s="24">
        <v>5685331.457</v>
      </c>
      <c r="D32" s="75"/>
      <c r="E32" s="24">
        <v>0</v>
      </c>
      <c r="F32" s="75"/>
      <c r="G32" s="24">
        <v>0</v>
      </c>
      <c r="H32" s="75"/>
      <c r="I32" s="24">
        <f>SUM(C32)+E32-G32</f>
        <v>5685331.457</v>
      </c>
      <c r="J32" s="17"/>
    </row>
    <row r="33" spans="1:10" ht="19.5" customHeight="1">
      <c r="A33" s="25" t="s">
        <v>7</v>
      </c>
      <c r="B33" s="26"/>
      <c r="C33" s="27">
        <v>5686070.907000001</v>
      </c>
      <c r="D33" s="76"/>
      <c r="E33" s="27">
        <f>SUM(E31:E32)</f>
        <v>0</v>
      </c>
      <c r="F33" s="76"/>
      <c r="G33" s="27">
        <f>SUM(G31:G32)</f>
        <v>0</v>
      </c>
      <c r="H33" s="76"/>
      <c r="I33" s="27">
        <f>SUM(I31:I32)</f>
        <v>5686070.907000001</v>
      </c>
      <c r="J33" s="28"/>
    </row>
    <row r="34" spans="1:10" ht="19.5" customHeight="1">
      <c r="A34" s="22"/>
      <c r="B34" s="30"/>
      <c r="C34" s="24"/>
      <c r="D34" s="75"/>
      <c r="E34" s="24"/>
      <c r="F34" s="75"/>
      <c r="G34" s="24"/>
      <c r="H34" s="75"/>
      <c r="I34" s="24"/>
      <c r="J34" s="17"/>
    </row>
    <row r="35" spans="1:10" ht="39">
      <c r="A35" s="34" t="s">
        <v>25</v>
      </c>
      <c r="B35" s="30"/>
      <c r="C35" s="24"/>
      <c r="D35" s="75"/>
      <c r="E35" s="24"/>
      <c r="F35" s="75"/>
      <c r="G35" s="24"/>
      <c r="H35" s="75"/>
      <c r="I35" s="24"/>
      <c r="J35" s="17"/>
    </row>
    <row r="36" spans="1:10" ht="19.5" customHeight="1">
      <c r="A36" s="22" t="s">
        <v>26</v>
      </c>
      <c r="B36" s="30"/>
      <c r="C36" s="24">
        <v>417.95</v>
      </c>
      <c r="D36" s="75"/>
      <c r="E36" s="24">
        <v>0</v>
      </c>
      <c r="F36" s="75"/>
      <c r="G36" s="24">
        <v>0</v>
      </c>
      <c r="H36" s="75"/>
      <c r="I36" s="24">
        <f>SUM(C36,E36,-G36)</f>
        <v>417.95</v>
      </c>
      <c r="J36" s="17"/>
    </row>
    <row r="37" spans="1:10" ht="19.5" customHeight="1">
      <c r="A37" s="22" t="s">
        <v>27</v>
      </c>
      <c r="B37" s="30"/>
      <c r="C37" s="24">
        <v>201511.86</v>
      </c>
      <c r="D37" s="75"/>
      <c r="E37" s="24">
        <v>0</v>
      </c>
      <c r="F37" s="75"/>
      <c r="G37" s="24">
        <v>0</v>
      </c>
      <c r="H37" s="75"/>
      <c r="I37" s="24">
        <f>SUM(C37,E37,-G37)</f>
        <v>201511.86</v>
      </c>
      <c r="J37" s="17"/>
    </row>
    <row r="38" spans="1:10" ht="19.5" customHeight="1">
      <c r="A38" s="25" t="s">
        <v>28</v>
      </c>
      <c r="B38" s="26"/>
      <c r="C38" s="27">
        <v>201929.81</v>
      </c>
      <c r="D38" s="76"/>
      <c r="E38" s="27">
        <f>SUM(E36:E37)</f>
        <v>0</v>
      </c>
      <c r="F38" s="76"/>
      <c r="G38" s="27">
        <f>SUM(G36:G37)</f>
        <v>0</v>
      </c>
      <c r="H38" s="76"/>
      <c r="I38" s="27">
        <f>SUM(I36:I37)</f>
        <v>201929.81</v>
      </c>
      <c r="J38" s="28"/>
    </row>
    <row r="39" spans="1:10" ht="19.5" customHeight="1">
      <c r="A39" s="22"/>
      <c r="B39" s="30"/>
      <c r="C39" s="24"/>
      <c r="D39" s="75"/>
      <c r="E39" s="24"/>
      <c r="F39" s="75"/>
      <c r="G39" s="24"/>
      <c r="H39" s="75"/>
      <c r="I39" s="24"/>
      <c r="J39" s="17"/>
    </row>
    <row r="40" spans="1:10" ht="19.5" customHeight="1">
      <c r="A40" s="34" t="s">
        <v>32</v>
      </c>
      <c r="B40" s="30"/>
      <c r="C40" s="24"/>
      <c r="D40" s="75"/>
      <c r="E40" s="24"/>
      <c r="F40" s="75"/>
      <c r="G40" s="24"/>
      <c r="H40" s="75"/>
      <c r="I40" s="24"/>
      <c r="J40" s="17"/>
    </row>
    <row r="41" spans="1:10" ht="19.5" customHeight="1">
      <c r="A41" s="22" t="s">
        <v>26</v>
      </c>
      <c r="B41" s="30"/>
      <c r="C41" s="24">
        <v>0</v>
      </c>
      <c r="D41" s="75"/>
      <c r="E41" s="24">
        <v>0</v>
      </c>
      <c r="F41" s="75"/>
      <c r="G41" s="24">
        <v>0</v>
      </c>
      <c r="H41" s="75"/>
      <c r="I41" s="24">
        <f>SUM(C41,E41,-G41)</f>
        <v>0</v>
      </c>
      <c r="J41" s="17"/>
    </row>
    <row r="42" spans="1:10" ht="19.5" customHeight="1">
      <c r="A42" s="22" t="s">
        <v>27</v>
      </c>
      <c r="B42" s="30"/>
      <c r="C42" s="24">
        <v>1080328.085</v>
      </c>
      <c r="D42" s="75"/>
      <c r="E42" s="24">
        <v>0</v>
      </c>
      <c r="F42" s="75"/>
      <c r="G42" s="24">
        <v>0</v>
      </c>
      <c r="H42" s="75"/>
      <c r="I42" s="24">
        <f>SUM(C42,E42,-G42)</f>
        <v>1080328.085</v>
      </c>
      <c r="J42" s="17"/>
    </row>
    <row r="43" spans="1:10" ht="19.5" customHeight="1">
      <c r="A43" s="25" t="s">
        <v>28</v>
      </c>
      <c r="B43" s="26"/>
      <c r="C43" s="27">
        <v>1080328.085</v>
      </c>
      <c r="D43" s="76"/>
      <c r="E43" s="27">
        <f>SUM(E41:E42)</f>
        <v>0</v>
      </c>
      <c r="F43" s="76"/>
      <c r="G43" s="27">
        <f>SUM(G41:G42)</f>
        <v>0</v>
      </c>
      <c r="H43" s="76"/>
      <c r="I43" s="27">
        <f>SUM(I41:I42)</f>
        <v>1080328.085</v>
      </c>
      <c r="J43" s="28"/>
    </row>
    <row r="44" spans="1:10" ht="18.75">
      <c r="A44" s="64"/>
      <c r="B44" s="62"/>
      <c r="C44" s="63"/>
      <c r="D44" s="84"/>
      <c r="E44" s="63"/>
      <c r="F44" s="84"/>
      <c r="G44" s="63"/>
      <c r="H44" s="84"/>
      <c r="I44" s="19"/>
      <c r="J44" s="17"/>
    </row>
    <row r="45" spans="1:10" ht="40.5">
      <c r="A45" s="35" t="s">
        <v>9</v>
      </c>
      <c r="B45" s="67"/>
      <c r="C45" s="63"/>
      <c r="D45" s="84"/>
      <c r="E45" s="63"/>
      <c r="F45" s="84"/>
      <c r="G45" s="63"/>
      <c r="H45" s="84"/>
      <c r="I45" s="19"/>
      <c r="J45" s="17"/>
    </row>
    <row r="46" spans="1:10" ht="19.5" customHeight="1">
      <c r="A46" s="22" t="s">
        <v>5</v>
      </c>
      <c r="B46" s="23"/>
      <c r="C46" s="24">
        <v>353.65</v>
      </c>
      <c r="D46" s="75"/>
      <c r="E46" s="24">
        <v>0</v>
      </c>
      <c r="F46" s="75"/>
      <c r="G46" s="24">
        <v>0</v>
      </c>
      <c r="H46" s="75"/>
      <c r="I46" s="24">
        <f>SUM(C46)+E46-G46</f>
        <v>353.65</v>
      </c>
      <c r="J46" s="17"/>
    </row>
    <row r="47" spans="1:10" ht="19.5" customHeight="1">
      <c r="A47" s="22" t="s">
        <v>6</v>
      </c>
      <c r="B47" s="23"/>
      <c r="C47" s="24">
        <v>104153.567</v>
      </c>
      <c r="D47" s="75"/>
      <c r="E47" s="24">
        <v>0</v>
      </c>
      <c r="F47" s="75"/>
      <c r="G47" s="24">
        <v>0</v>
      </c>
      <c r="H47" s="75"/>
      <c r="I47" s="24">
        <f>SUM(C47)+E47-G47</f>
        <v>104153.567</v>
      </c>
      <c r="J47" s="17"/>
    </row>
    <row r="48" spans="1:10" ht="19.5" customHeight="1">
      <c r="A48" s="25" t="s">
        <v>7</v>
      </c>
      <c r="B48" s="26"/>
      <c r="C48" s="27">
        <v>104507.21699999999</v>
      </c>
      <c r="D48" s="76"/>
      <c r="E48" s="27">
        <f>SUM(E46:E47)</f>
        <v>0</v>
      </c>
      <c r="F48" s="76"/>
      <c r="G48" s="27">
        <f>SUM(G46:G47)</f>
        <v>0</v>
      </c>
      <c r="H48" s="76"/>
      <c r="I48" s="27">
        <f>SUM(I46:I47)</f>
        <v>104507.21699999999</v>
      </c>
      <c r="J48" s="28"/>
    </row>
    <row r="49" spans="1:10" ht="19.5" customHeight="1">
      <c r="A49" s="22"/>
      <c r="B49" s="30"/>
      <c r="C49" s="24"/>
      <c r="D49" s="75"/>
      <c r="E49" s="24"/>
      <c r="F49" s="75"/>
      <c r="G49" s="24"/>
      <c r="H49" s="75"/>
      <c r="I49" s="24"/>
      <c r="J49" s="28"/>
    </row>
    <row r="50" spans="1:10" ht="19.5" customHeight="1">
      <c r="A50" s="35" t="s">
        <v>37</v>
      </c>
      <c r="B50" s="30"/>
      <c r="C50" s="24"/>
      <c r="D50" s="75"/>
      <c r="E50" s="24"/>
      <c r="F50" s="75"/>
      <c r="G50" s="24"/>
      <c r="H50" s="75"/>
      <c r="I50" s="24"/>
      <c r="J50" s="28"/>
    </row>
    <row r="51" spans="1:10" ht="19.5" customHeight="1">
      <c r="A51" s="22" t="s">
        <v>5</v>
      </c>
      <c r="B51" s="30"/>
      <c r="C51" s="24">
        <v>0</v>
      </c>
      <c r="D51" s="75"/>
      <c r="E51" s="24">
        <v>0</v>
      </c>
      <c r="F51" s="75"/>
      <c r="G51" s="24">
        <v>0</v>
      </c>
      <c r="H51" s="75"/>
      <c r="I51" s="24">
        <f>SUM(C51)+E51-G51</f>
        <v>0</v>
      </c>
      <c r="J51" s="28"/>
    </row>
    <row r="52" spans="1:10" ht="19.5" customHeight="1">
      <c r="A52" s="22" t="s">
        <v>6</v>
      </c>
      <c r="B52" s="30"/>
      <c r="C52" s="24">
        <v>7064.07</v>
      </c>
      <c r="D52" s="75"/>
      <c r="E52" s="24">
        <v>0</v>
      </c>
      <c r="F52" s="75"/>
      <c r="G52" s="24">
        <v>0</v>
      </c>
      <c r="H52" s="75"/>
      <c r="I52" s="24">
        <f>SUM(C52)+E52-G52</f>
        <v>7064.07</v>
      </c>
      <c r="J52" s="28"/>
    </row>
    <row r="53" spans="1:10" ht="19.5" customHeight="1">
      <c r="A53" s="25" t="s">
        <v>7</v>
      </c>
      <c r="B53" s="30"/>
      <c r="C53" s="24">
        <v>7064.07</v>
      </c>
      <c r="D53" s="75"/>
      <c r="E53" s="24">
        <v>0</v>
      </c>
      <c r="F53" s="75"/>
      <c r="G53" s="24">
        <v>0</v>
      </c>
      <c r="H53" s="75"/>
      <c r="I53" s="24">
        <f>SUM(I51:I52)</f>
        <v>7064.07</v>
      </c>
      <c r="J53" s="28"/>
    </row>
    <row r="54" spans="1:10" ht="20.25">
      <c r="A54" s="36" t="s">
        <v>16</v>
      </c>
      <c r="B54" s="68"/>
      <c r="C54" s="69"/>
      <c r="D54" s="86"/>
      <c r="E54" s="69"/>
      <c r="F54" s="86"/>
      <c r="G54" s="69"/>
      <c r="H54" s="86"/>
      <c r="I54" s="38"/>
      <c r="J54" s="17"/>
    </row>
    <row r="55" spans="1:10" ht="19.5" customHeight="1">
      <c r="A55" s="22" t="s">
        <v>5</v>
      </c>
      <c r="B55" s="23"/>
      <c r="C55" s="24">
        <v>290.801</v>
      </c>
      <c r="D55" s="75"/>
      <c r="E55" s="24">
        <v>0</v>
      </c>
      <c r="F55" s="75"/>
      <c r="G55" s="24">
        <v>0</v>
      </c>
      <c r="H55" s="75"/>
      <c r="I55" s="24">
        <f>SUM(C55)+E55-G55</f>
        <v>290.801</v>
      </c>
      <c r="J55" s="17"/>
    </row>
    <row r="56" spans="1:10" ht="19.5" customHeight="1">
      <c r="A56" s="22" t="s">
        <v>6</v>
      </c>
      <c r="B56" s="23"/>
      <c r="C56" s="24">
        <v>1116210.513</v>
      </c>
      <c r="D56" s="75"/>
      <c r="E56" s="24">
        <v>0</v>
      </c>
      <c r="F56" s="75"/>
      <c r="G56" s="24">
        <v>3215</v>
      </c>
      <c r="H56" s="75"/>
      <c r="I56" s="24">
        <f>SUM(C56)+E56-G56</f>
        <v>1112995.513</v>
      </c>
      <c r="J56" s="17"/>
    </row>
    <row r="57" spans="1:10" ht="19.5">
      <c r="A57" s="25" t="s">
        <v>7</v>
      </c>
      <c r="B57" s="26"/>
      <c r="C57" s="27">
        <v>1116501.314</v>
      </c>
      <c r="D57" s="76"/>
      <c r="E57" s="27">
        <f>SUM(E55:E56)</f>
        <v>0</v>
      </c>
      <c r="F57" s="76"/>
      <c r="G57" s="27">
        <f>SUM(G55:G56)</f>
        <v>3215</v>
      </c>
      <c r="H57" s="76"/>
      <c r="I57" s="27">
        <f>SUM(I55:I56)</f>
        <v>1113286.314</v>
      </c>
      <c r="J57" s="28"/>
    </row>
    <row r="58" spans="1:10" ht="19.5" thickBot="1">
      <c r="A58" s="64"/>
      <c r="B58" s="62"/>
      <c r="C58" s="63"/>
      <c r="D58" s="84"/>
      <c r="E58" s="63"/>
      <c r="F58" s="84"/>
      <c r="G58" s="63"/>
      <c r="H58" s="84"/>
      <c r="I58" s="19"/>
      <c r="J58" s="17"/>
    </row>
    <row r="59" spans="1:10" ht="21.75" customHeight="1">
      <c r="A59" s="42" t="s">
        <v>10</v>
      </c>
      <c r="B59" s="43" t="s">
        <v>1</v>
      </c>
      <c r="C59" s="44">
        <f>SUM(C16,C21,C26,C31,C36,C41,C46,C51,C55)</f>
        <v>11937.407</v>
      </c>
      <c r="D59" s="79"/>
      <c r="E59" s="44">
        <f>SUM(E16,E21,E26,E31,E36,E41,E46,E51,E55)</f>
        <v>0</v>
      </c>
      <c r="F59" s="79"/>
      <c r="G59" s="44">
        <f>SUM(G16,G21,G26,G31,G36,G41,G46,G51,G55)</f>
        <v>0</v>
      </c>
      <c r="H59" s="79"/>
      <c r="I59" s="44">
        <f>SUM(I16,I21,I26,I31,I36,I41,I46,I51,I55)</f>
        <v>11937.407</v>
      </c>
      <c r="J59" s="17"/>
    </row>
    <row r="60" spans="1:10" ht="21.75" customHeight="1">
      <c r="A60" s="45" t="s">
        <v>11</v>
      </c>
      <c r="B60" s="11"/>
      <c r="C60" s="46">
        <f>SUM(C17,C22,C27,C32,C37,C42,C47,C52,C56)</f>
        <v>9095460.345</v>
      </c>
      <c r="D60" s="80"/>
      <c r="E60" s="46">
        <f>SUM(E17,E22,E27,E32,E37,E42,E47,E52,E56)</f>
        <v>0</v>
      </c>
      <c r="F60" s="80"/>
      <c r="G60" s="46">
        <f>SUM(G17,G22,G27,G32,G37,G42,G47,G52,G56)</f>
        <v>3215</v>
      </c>
      <c r="H60" s="80"/>
      <c r="I60" s="46">
        <f>SUM(I17,I22,I27,I32,I37,I42,I47,I52,I56)</f>
        <v>9092245.345</v>
      </c>
      <c r="J60" s="17"/>
    </row>
    <row r="61" spans="1:13" ht="21.75" customHeight="1" thickBot="1">
      <c r="A61" s="47" t="s">
        <v>13</v>
      </c>
      <c r="B61" s="48" t="s">
        <v>1</v>
      </c>
      <c r="C61" s="49">
        <f>SUM(C18,C23,C28,C33,C38,C43,C48,C53,C57)</f>
        <v>9107397.752</v>
      </c>
      <c r="D61" s="81"/>
      <c r="E61" s="50">
        <f>SUM(E18,E23,E28,E33,E38,E43,E48,E53,E57)</f>
        <v>0</v>
      </c>
      <c r="F61" s="81"/>
      <c r="G61" s="50">
        <f>SUM(G18,G23,G28,G33,G38,G43,G48,G53,G57)</f>
        <v>3215</v>
      </c>
      <c r="H61" s="81"/>
      <c r="I61" s="50">
        <f>SUM(I18,I23,I28,I33,I38,I43,I48,I53,I57)</f>
        <v>9104182.752</v>
      </c>
      <c r="J61" s="17"/>
      <c r="M61" s="70"/>
    </row>
    <row r="63" spans="1:9" ht="19.5">
      <c r="A63" s="71" t="s">
        <v>22</v>
      </c>
      <c r="B63" s="52"/>
      <c r="C63" s="52"/>
      <c r="D63" s="52"/>
      <c r="E63" s="52"/>
      <c r="F63" s="2"/>
      <c r="G63" s="2"/>
      <c r="H63" s="2"/>
      <c r="I63" s="53"/>
    </row>
    <row r="64" spans="1:9" ht="19.5">
      <c r="A64" s="71" t="s">
        <v>23</v>
      </c>
      <c r="B64" s="52"/>
      <c r="C64" s="52"/>
      <c r="D64" s="52"/>
      <c r="E64" s="52"/>
      <c r="F64" s="71"/>
      <c r="G64" s="71"/>
      <c r="H64" s="2"/>
      <c r="I64" s="53"/>
    </row>
    <row r="65" spans="1:9" ht="19.5">
      <c r="A65" s="71" t="s">
        <v>24</v>
      </c>
      <c r="B65" s="52"/>
      <c r="C65" s="52"/>
      <c r="D65" s="52"/>
      <c r="E65" s="52"/>
      <c r="F65" s="2"/>
      <c r="G65" s="2"/>
      <c r="H65" s="2"/>
      <c r="I65" s="53"/>
    </row>
    <row r="66" spans="1:9" ht="19.5">
      <c r="A66" s="72"/>
      <c r="B66" s="2"/>
      <c r="C66" s="2"/>
      <c r="D66" s="2"/>
      <c r="E66" s="2"/>
      <c r="F66" s="2"/>
      <c r="G66" s="2"/>
      <c r="H66" s="2"/>
      <c r="I66" s="53"/>
    </row>
    <row r="67" spans="1:9" ht="19.5">
      <c r="A67" s="73" t="s">
        <v>18</v>
      </c>
      <c r="B67" s="56"/>
      <c r="C67" s="56"/>
      <c r="D67" s="56"/>
      <c r="E67" s="56"/>
      <c r="F67" s="56"/>
      <c r="G67" s="56"/>
      <c r="H67" s="56"/>
      <c r="I67" s="56"/>
    </row>
    <row r="68" spans="1:9" ht="19.5">
      <c r="A68" s="73" t="s">
        <v>19</v>
      </c>
      <c r="B68" s="56"/>
      <c r="C68" s="56"/>
      <c r="D68" s="56"/>
      <c r="E68" s="56"/>
      <c r="F68" s="56"/>
      <c r="G68" s="56"/>
      <c r="H68" s="56"/>
      <c r="I68" s="56"/>
    </row>
  </sheetData>
  <sheetProtection/>
  <mergeCells count="6">
    <mergeCell ref="A68:I68"/>
    <mergeCell ref="H10:I10"/>
    <mergeCell ref="H11:I11"/>
    <mergeCell ref="A5:I5"/>
    <mergeCell ref="A9:I9"/>
    <mergeCell ref="A67:I67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zoomScale="70" zoomScaleNormal="70" zoomScalePageLayoutView="0" workbookViewId="0" topLeftCell="A10">
      <selection activeCell="N16" sqref="N16"/>
    </sheetView>
  </sheetViews>
  <sheetFormatPr defaultColWidth="9.140625" defaultRowHeight="12.75"/>
  <cols>
    <col min="1" max="1" width="61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" customWidth="1"/>
    <col min="11" max="16384" width="9.140625" style="2" customWidth="1"/>
  </cols>
  <sheetData>
    <row r="2" ht="18.75">
      <c r="H2" s="3"/>
    </row>
    <row r="5" spans="1:9" ht="18.75">
      <c r="A5" s="4"/>
      <c r="B5" s="5"/>
      <c r="C5" s="5"/>
      <c r="D5" s="5"/>
      <c r="E5" s="5"/>
      <c r="F5" s="5"/>
      <c r="G5" s="5"/>
      <c r="H5" s="5"/>
      <c r="I5" s="5"/>
    </row>
    <row r="6" ht="18.75">
      <c r="A6" s="6"/>
    </row>
    <row r="7" ht="18.75">
      <c r="A7" s="6"/>
    </row>
    <row r="9" spans="1:14" ht="20.25">
      <c r="A9" s="7" t="s">
        <v>14</v>
      </c>
      <c r="B9" s="8"/>
      <c r="C9" s="8"/>
      <c r="D9" s="8"/>
      <c r="E9" s="8"/>
      <c r="F9" s="8"/>
      <c r="G9" s="8"/>
      <c r="H9" s="8"/>
      <c r="I9" s="8"/>
      <c r="N9" s="9"/>
    </row>
    <row r="10" spans="1:9" ht="20.25" customHeight="1">
      <c r="A10" s="10"/>
      <c r="G10" s="11" t="s">
        <v>29</v>
      </c>
      <c r="H10" s="12">
        <v>42746</v>
      </c>
      <c r="I10" s="12"/>
    </row>
    <row r="11" spans="1:9" ht="20.25" customHeight="1">
      <c r="A11" s="10" t="s">
        <v>33</v>
      </c>
      <c r="G11" s="11" t="s">
        <v>30</v>
      </c>
      <c r="H11" s="12">
        <v>42745</v>
      </c>
      <c r="I11" s="12"/>
    </row>
    <row r="12" ht="19.5" thickBot="1">
      <c r="A12" s="13" t="s">
        <v>21</v>
      </c>
    </row>
    <row r="13" spans="1:16" ht="19.5" thickBot="1">
      <c r="A13" s="14" t="s">
        <v>0</v>
      </c>
      <c r="B13" s="15" t="s">
        <v>1</v>
      </c>
      <c r="C13" s="15" t="s">
        <v>17</v>
      </c>
      <c r="D13" s="15"/>
      <c r="E13" s="15" t="s">
        <v>2</v>
      </c>
      <c r="F13" s="15"/>
      <c r="G13" s="15" t="s">
        <v>3</v>
      </c>
      <c r="H13" s="15"/>
      <c r="I13" s="16" t="s">
        <v>12</v>
      </c>
      <c r="J13" s="17"/>
      <c r="P13" s="9"/>
    </row>
    <row r="14" spans="1:10" ht="18.75">
      <c r="A14" s="18"/>
      <c r="C14" s="19"/>
      <c r="D14" s="74"/>
      <c r="E14" s="19"/>
      <c r="F14" s="74"/>
      <c r="G14" s="19"/>
      <c r="H14" s="74"/>
      <c r="I14" s="20"/>
      <c r="J14" s="17"/>
    </row>
    <row r="15" spans="1:10" ht="20.25">
      <c r="A15" s="21" t="s">
        <v>4</v>
      </c>
      <c r="C15" s="19"/>
      <c r="D15" s="74"/>
      <c r="E15" s="19"/>
      <c r="F15" s="74"/>
      <c r="G15" s="19"/>
      <c r="H15" s="74"/>
      <c r="I15" s="19"/>
      <c r="J15" s="17"/>
    </row>
    <row r="16" spans="1:10" ht="19.5" customHeight="1">
      <c r="A16" s="22" t="s">
        <v>5</v>
      </c>
      <c r="B16" s="23"/>
      <c r="C16" s="24">
        <v>5015.39</v>
      </c>
      <c r="D16" s="75"/>
      <c r="E16" s="24">
        <v>0</v>
      </c>
      <c r="F16" s="75"/>
      <c r="G16" s="24">
        <v>0</v>
      </c>
      <c r="H16" s="75"/>
      <c r="I16" s="24">
        <f>SUM(C16)+E16-G16</f>
        <v>5015.39</v>
      </c>
      <c r="J16" s="17"/>
    </row>
    <row r="17" spans="1:10" ht="19.5" customHeight="1">
      <c r="A17" s="22" t="s">
        <v>6</v>
      </c>
      <c r="B17" s="23"/>
      <c r="C17" s="24">
        <v>25671347.71</v>
      </c>
      <c r="D17" s="75"/>
      <c r="E17" s="24">
        <v>0</v>
      </c>
      <c r="F17" s="75"/>
      <c r="G17" s="24">
        <v>0</v>
      </c>
      <c r="H17" s="75"/>
      <c r="I17" s="24">
        <f>SUM(C17)+E17-G17</f>
        <v>25671347.71</v>
      </c>
      <c r="J17" s="17"/>
    </row>
    <row r="18" spans="1:10" ht="19.5" customHeight="1">
      <c r="A18" s="25" t="s">
        <v>7</v>
      </c>
      <c r="B18" s="26"/>
      <c r="C18" s="27">
        <v>25676363.1</v>
      </c>
      <c r="D18" s="76"/>
      <c r="E18" s="27">
        <f>SUM(E16:E17)</f>
        <v>0</v>
      </c>
      <c r="F18" s="75"/>
      <c r="G18" s="27">
        <f>SUM(G16:G17)</f>
        <v>0</v>
      </c>
      <c r="H18" s="76"/>
      <c r="I18" s="27">
        <f>SUM(C18)+E18-G18</f>
        <v>25676363.1</v>
      </c>
      <c r="J18" s="28"/>
    </row>
    <row r="19" spans="1:10" ht="18.75">
      <c r="A19" s="18"/>
      <c r="C19" s="29"/>
      <c r="D19" s="77"/>
      <c r="E19" s="29"/>
      <c r="F19" s="77"/>
      <c r="G19" s="29"/>
      <c r="H19" s="77"/>
      <c r="I19" s="29"/>
      <c r="J19" s="17"/>
    </row>
    <row r="20" spans="1:10" ht="20.25">
      <c r="A20" s="21" t="s">
        <v>15</v>
      </c>
      <c r="C20" s="19"/>
      <c r="D20" s="74"/>
      <c r="E20" s="19"/>
      <c r="F20" s="74"/>
      <c r="G20" s="19"/>
      <c r="H20" s="74"/>
      <c r="I20" s="19"/>
      <c r="J20" s="17"/>
    </row>
    <row r="21" spans="1:10" ht="19.5" customHeight="1">
      <c r="A21" s="22" t="s">
        <v>5</v>
      </c>
      <c r="B21" s="23"/>
      <c r="C21" s="24">
        <v>145696.1</v>
      </c>
      <c r="D21" s="75"/>
      <c r="E21" s="24">
        <v>0</v>
      </c>
      <c r="F21" s="75"/>
      <c r="G21" s="24">
        <v>0</v>
      </c>
      <c r="H21" s="75"/>
      <c r="I21" s="24">
        <f>SUM(C21)+E21-G21</f>
        <v>145696.1</v>
      </c>
      <c r="J21" s="17"/>
    </row>
    <row r="22" spans="1:10" ht="19.5" customHeight="1">
      <c r="A22" s="22" t="s">
        <v>6</v>
      </c>
      <c r="B22" s="23"/>
      <c r="C22" s="24">
        <v>12925176.982</v>
      </c>
      <c r="D22" s="75"/>
      <c r="E22" s="24">
        <v>0</v>
      </c>
      <c r="F22" s="75"/>
      <c r="G22" s="24">
        <v>1850199.851</v>
      </c>
      <c r="H22" s="82"/>
      <c r="I22" s="24">
        <f>SUM(C22)+E22-G22</f>
        <v>11074977.131000001</v>
      </c>
      <c r="J22" s="17"/>
    </row>
    <row r="23" spans="1:10" ht="19.5" customHeight="1">
      <c r="A23" s="25" t="s">
        <v>7</v>
      </c>
      <c r="B23" s="26"/>
      <c r="C23" s="27">
        <v>13070873.082</v>
      </c>
      <c r="D23" s="76"/>
      <c r="E23" s="27">
        <f>SUM(E21:E22)</f>
        <v>0</v>
      </c>
      <c r="F23" s="76"/>
      <c r="G23" s="27">
        <f>SUM(G21:G22)</f>
        <v>1850199.851</v>
      </c>
      <c r="H23" s="76"/>
      <c r="I23" s="27">
        <f>SUM(I21:I22)</f>
        <v>11220673.231</v>
      </c>
      <c r="J23" s="28"/>
    </row>
    <row r="24" spans="1:10" ht="18.75">
      <c r="A24" s="18"/>
      <c r="C24" s="19"/>
      <c r="D24" s="74"/>
      <c r="E24" s="19"/>
      <c r="F24" s="74"/>
      <c r="G24" s="19"/>
      <c r="H24" s="74"/>
      <c r="I24" s="19"/>
      <c r="J24" s="17"/>
    </row>
    <row r="25" spans="1:10" ht="20.25">
      <c r="A25" s="21" t="s">
        <v>8</v>
      </c>
      <c r="C25" s="19"/>
      <c r="D25" s="74"/>
      <c r="E25" s="19"/>
      <c r="F25" s="74"/>
      <c r="G25" s="19"/>
      <c r="H25" s="74"/>
      <c r="I25" s="19"/>
      <c r="J25" s="17"/>
    </row>
    <row r="26" spans="1:10" ht="19.5" customHeight="1">
      <c r="A26" s="22" t="s">
        <v>5</v>
      </c>
      <c r="B26" s="23"/>
      <c r="C26" s="24">
        <v>382958.93</v>
      </c>
      <c r="D26" s="75"/>
      <c r="E26" s="24">
        <v>0</v>
      </c>
      <c r="F26" s="75"/>
      <c r="G26" s="24">
        <v>0</v>
      </c>
      <c r="H26" s="75"/>
      <c r="I26" s="24">
        <f>SUM(C26)+E26-G26</f>
        <v>382958.93</v>
      </c>
      <c r="J26" s="17"/>
    </row>
    <row r="27" spans="1:10" ht="19.5" customHeight="1">
      <c r="A27" s="22" t="s">
        <v>6</v>
      </c>
      <c r="B27" s="23"/>
      <c r="C27" s="24">
        <v>22048735.633</v>
      </c>
      <c r="D27" s="75"/>
      <c r="E27" s="24">
        <v>0</v>
      </c>
      <c r="F27" s="75"/>
      <c r="G27" s="24">
        <v>0</v>
      </c>
      <c r="H27" s="75"/>
      <c r="I27" s="24">
        <f>SUM(C27)+E27-G27</f>
        <v>22048735.633</v>
      </c>
      <c r="J27" s="17"/>
    </row>
    <row r="28" spans="1:10" ht="19.5" customHeight="1">
      <c r="A28" s="25" t="s">
        <v>7</v>
      </c>
      <c r="B28" s="26"/>
      <c r="C28" s="27">
        <v>22431694.563</v>
      </c>
      <c r="D28" s="76"/>
      <c r="E28" s="27">
        <f>SUM(E26:E27)</f>
        <v>0</v>
      </c>
      <c r="F28" s="75"/>
      <c r="G28" s="27">
        <f>SUM(G26:G27)</f>
        <v>0</v>
      </c>
      <c r="H28" s="76"/>
      <c r="I28" s="27">
        <f>SUM(I26:I27)</f>
        <v>22431694.563</v>
      </c>
      <c r="J28" s="17"/>
    </row>
    <row r="29" spans="1:10" ht="19.5" customHeight="1">
      <c r="A29" s="22"/>
      <c r="B29" s="30"/>
      <c r="C29" s="24"/>
      <c r="D29" s="75"/>
      <c r="E29" s="24"/>
      <c r="F29" s="75"/>
      <c r="G29" s="24"/>
      <c r="H29" s="75"/>
      <c r="I29" s="24"/>
      <c r="J29" s="17"/>
    </row>
    <row r="30" spans="1:10" ht="20.25">
      <c r="A30" s="31" t="s">
        <v>25</v>
      </c>
      <c r="B30" s="30"/>
      <c r="C30" s="24"/>
      <c r="D30" s="75"/>
      <c r="E30" s="24"/>
      <c r="F30" s="75"/>
      <c r="G30" s="24"/>
      <c r="H30" s="75"/>
      <c r="I30" s="24"/>
      <c r="J30" s="17"/>
    </row>
    <row r="31" spans="1:10" ht="19.5" customHeight="1">
      <c r="A31" s="22" t="s">
        <v>5</v>
      </c>
      <c r="B31" s="30"/>
      <c r="C31" s="24">
        <v>16304.52</v>
      </c>
      <c r="D31" s="75"/>
      <c r="E31" s="24">
        <v>0</v>
      </c>
      <c r="F31" s="75"/>
      <c r="G31" s="24">
        <v>0</v>
      </c>
      <c r="H31" s="75"/>
      <c r="I31" s="24">
        <f>SUM(C31)+E31-G31</f>
        <v>16304.52</v>
      </c>
      <c r="J31" s="17"/>
    </row>
    <row r="32" spans="1:10" ht="19.5" customHeight="1">
      <c r="A32" s="22" t="s">
        <v>6</v>
      </c>
      <c r="B32" s="30"/>
      <c r="C32" s="24">
        <v>258279.66</v>
      </c>
      <c r="D32" s="75"/>
      <c r="E32" s="24">
        <v>0</v>
      </c>
      <c r="F32" s="75"/>
      <c r="G32" s="24">
        <v>0</v>
      </c>
      <c r="H32" s="75"/>
      <c r="I32" s="24">
        <f>SUM(C32)+E32-G32</f>
        <v>258279.66</v>
      </c>
      <c r="J32" s="17"/>
    </row>
    <row r="33" spans="1:10" ht="19.5" customHeight="1">
      <c r="A33" s="25" t="s">
        <v>7</v>
      </c>
      <c r="B33" s="26"/>
      <c r="C33" s="27">
        <v>274584.18</v>
      </c>
      <c r="D33" s="76"/>
      <c r="E33" s="27">
        <f>SUM(E31:E32)</f>
        <v>0</v>
      </c>
      <c r="F33" s="76"/>
      <c r="G33" s="27">
        <f>SUM(G31:G32)</f>
        <v>0</v>
      </c>
      <c r="H33" s="76"/>
      <c r="I33" s="27">
        <f>SUM(I31:I32)</f>
        <v>274584.18</v>
      </c>
      <c r="J33" s="28"/>
    </row>
    <row r="34" spans="1:10" ht="18.75">
      <c r="A34" s="18"/>
      <c r="C34" s="19"/>
      <c r="D34" s="74"/>
      <c r="E34" s="19"/>
      <c r="F34" s="74"/>
      <c r="G34" s="19"/>
      <c r="H34" s="74"/>
      <c r="I34" s="19"/>
      <c r="J34" s="17"/>
    </row>
    <row r="35" spans="1:10" ht="20.25">
      <c r="A35" s="32" t="s">
        <v>34</v>
      </c>
      <c r="B35" s="33"/>
      <c r="C35" s="19"/>
      <c r="D35" s="74"/>
      <c r="E35" s="19"/>
      <c r="F35" s="74"/>
      <c r="G35" s="19"/>
      <c r="H35" s="74"/>
      <c r="I35" s="19"/>
      <c r="J35" s="17"/>
    </row>
    <row r="36" spans="1:10" ht="19.5" customHeight="1">
      <c r="A36" s="22" t="s">
        <v>5</v>
      </c>
      <c r="B36" s="23"/>
      <c r="C36" s="24">
        <v>67853.085</v>
      </c>
      <c r="D36" s="75"/>
      <c r="E36" s="24">
        <v>0</v>
      </c>
      <c r="F36" s="75"/>
      <c r="G36" s="24">
        <v>0</v>
      </c>
      <c r="H36" s="75"/>
      <c r="I36" s="24">
        <f>SUM(C36)+E36-G36</f>
        <v>67853.085</v>
      </c>
      <c r="J36" s="17"/>
    </row>
    <row r="37" spans="1:10" ht="19.5" customHeight="1">
      <c r="A37" s="22" t="s">
        <v>6</v>
      </c>
      <c r="B37" s="23"/>
      <c r="C37" s="24">
        <v>19412542.166</v>
      </c>
      <c r="D37" s="75"/>
      <c r="E37" s="24">
        <v>0</v>
      </c>
      <c r="F37" s="75"/>
      <c r="G37" s="24">
        <v>0</v>
      </c>
      <c r="H37" s="75"/>
      <c r="I37" s="24">
        <f>SUM(C37)+E37-G37</f>
        <v>19412542.166</v>
      </c>
      <c r="J37" s="17"/>
    </row>
    <row r="38" spans="1:10" ht="19.5" customHeight="1">
      <c r="A38" s="25" t="s">
        <v>7</v>
      </c>
      <c r="B38" s="26"/>
      <c r="C38" s="27">
        <v>19480395.251000002</v>
      </c>
      <c r="D38" s="76"/>
      <c r="E38" s="27">
        <f>SUM(E36:E37)</f>
        <v>0</v>
      </c>
      <c r="F38" s="76"/>
      <c r="G38" s="27">
        <f>SUM(G36:G37)</f>
        <v>0</v>
      </c>
      <c r="H38" s="76"/>
      <c r="I38" s="27">
        <f>SUM(I36:I37)</f>
        <v>19480395.251000002</v>
      </c>
      <c r="J38" s="28"/>
    </row>
    <row r="39" spans="1:10" ht="19.5" customHeight="1">
      <c r="A39" s="22"/>
      <c r="B39" s="30"/>
      <c r="C39" s="24"/>
      <c r="D39" s="75"/>
      <c r="E39" s="24"/>
      <c r="F39" s="75"/>
      <c r="G39" s="24"/>
      <c r="H39" s="75"/>
      <c r="I39" s="24"/>
      <c r="J39" s="17"/>
    </row>
    <row r="40" spans="1:10" ht="19.5" customHeight="1">
      <c r="A40" s="34" t="s">
        <v>32</v>
      </c>
      <c r="B40" s="30"/>
      <c r="C40" s="24"/>
      <c r="D40" s="75"/>
      <c r="E40" s="24"/>
      <c r="F40" s="75"/>
      <c r="G40" s="24"/>
      <c r="H40" s="75"/>
      <c r="I40" s="24"/>
      <c r="J40" s="17"/>
    </row>
    <row r="41" spans="1:10" ht="19.5" customHeight="1">
      <c r="A41" s="22" t="s">
        <v>26</v>
      </c>
      <c r="B41" s="30"/>
      <c r="C41" s="24">
        <v>0</v>
      </c>
      <c r="D41" s="75"/>
      <c r="E41" s="24">
        <v>0</v>
      </c>
      <c r="F41" s="75"/>
      <c r="G41" s="24">
        <v>0</v>
      </c>
      <c r="H41" s="75"/>
      <c r="I41" s="24">
        <f>SUM(C41,E41,-G41)</f>
        <v>0</v>
      </c>
      <c r="J41" s="17"/>
    </row>
    <row r="42" spans="1:10" ht="19.5" customHeight="1">
      <c r="A42" s="22" t="s">
        <v>27</v>
      </c>
      <c r="B42" s="30"/>
      <c r="C42" s="24">
        <v>84775908.65300001</v>
      </c>
      <c r="D42" s="75"/>
      <c r="E42" s="24">
        <v>613167.71</v>
      </c>
      <c r="F42" s="75"/>
      <c r="G42" s="24">
        <v>0</v>
      </c>
      <c r="H42" s="75"/>
      <c r="I42" s="24">
        <f>SUM(C42,E42,-G42)</f>
        <v>85389076.363</v>
      </c>
      <c r="J42" s="17"/>
    </row>
    <row r="43" spans="1:10" ht="19.5" customHeight="1">
      <c r="A43" s="25" t="s">
        <v>28</v>
      </c>
      <c r="B43" s="26"/>
      <c r="C43" s="27">
        <v>84775908.65300001</v>
      </c>
      <c r="D43" s="76"/>
      <c r="E43" s="27">
        <f>SUM(E41:E42)</f>
        <v>613167.71</v>
      </c>
      <c r="F43" s="76"/>
      <c r="G43" s="27">
        <f>SUM(G41:G42)</f>
        <v>0</v>
      </c>
      <c r="H43" s="76"/>
      <c r="I43" s="27">
        <f>SUM(I41:I42)</f>
        <v>85389076.363</v>
      </c>
      <c r="J43" s="28"/>
    </row>
    <row r="44" spans="1:10" ht="19.5" customHeight="1">
      <c r="A44" s="22"/>
      <c r="B44" s="30"/>
      <c r="C44" s="24"/>
      <c r="D44" s="75"/>
      <c r="E44" s="24"/>
      <c r="F44" s="75"/>
      <c r="G44" s="24"/>
      <c r="H44" s="75"/>
      <c r="I44" s="24"/>
      <c r="J44" s="28"/>
    </row>
    <row r="45" spans="1:10" ht="19.5" customHeight="1">
      <c r="A45" s="35" t="s">
        <v>37</v>
      </c>
      <c r="B45" s="30"/>
      <c r="C45" s="24"/>
      <c r="D45" s="75"/>
      <c r="E45" s="24"/>
      <c r="F45" s="75"/>
      <c r="G45" s="24"/>
      <c r="H45" s="75"/>
      <c r="I45" s="24"/>
      <c r="J45" s="28"/>
    </row>
    <row r="46" spans="1:10" ht="19.5" customHeight="1">
      <c r="A46" s="22" t="s">
        <v>5</v>
      </c>
      <c r="B46" s="30"/>
      <c r="C46" s="24">
        <v>0</v>
      </c>
      <c r="D46" s="75"/>
      <c r="E46" s="24">
        <v>0</v>
      </c>
      <c r="F46" s="75"/>
      <c r="G46" s="24">
        <v>0</v>
      </c>
      <c r="H46" s="75"/>
      <c r="I46" s="24">
        <f>SUM(C46,E46,-G46)</f>
        <v>0</v>
      </c>
      <c r="J46" s="28"/>
    </row>
    <row r="47" spans="1:10" ht="19.5" customHeight="1">
      <c r="A47" s="22" t="s">
        <v>6</v>
      </c>
      <c r="B47" s="30"/>
      <c r="C47" s="24">
        <v>753696.04</v>
      </c>
      <c r="D47" s="75"/>
      <c r="E47" s="24">
        <v>0</v>
      </c>
      <c r="F47" s="75"/>
      <c r="G47" s="24">
        <v>0</v>
      </c>
      <c r="H47" s="75"/>
      <c r="I47" s="24">
        <f>SUM(C47,E47,-G47)</f>
        <v>753696.04</v>
      </c>
      <c r="J47" s="28"/>
    </row>
    <row r="48" spans="1:10" ht="19.5" customHeight="1">
      <c r="A48" s="25" t="s">
        <v>7</v>
      </c>
      <c r="B48" s="30"/>
      <c r="C48" s="24">
        <v>753696.04</v>
      </c>
      <c r="D48" s="75"/>
      <c r="E48" s="24">
        <f>SUM(E46:E47)</f>
        <v>0</v>
      </c>
      <c r="F48" s="75"/>
      <c r="G48" s="24">
        <f>SUM(G46:G47)</f>
        <v>0</v>
      </c>
      <c r="H48" s="75"/>
      <c r="I48" s="24">
        <f>SUM(I46:I47)</f>
        <v>753696.04</v>
      </c>
      <c r="J48" s="28"/>
    </row>
    <row r="49" spans="1:10" ht="20.25">
      <c r="A49" s="36" t="s">
        <v>16</v>
      </c>
      <c r="B49" s="37"/>
      <c r="C49" s="38"/>
      <c r="D49" s="78"/>
      <c r="E49" s="38"/>
      <c r="F49" s="78"/>
      <c r="G49" s="38"/>
      <c r="H49" s="78"/>
      <c r="I49" s="38"/>
      <c r="J49" s="17"/>
    </row>
    <row r="50" spans="1:10" ht="20.25">
      <c r="A50" s="39" t="s">
        <v>35</v>
      </c>
      <c r="B50" s="40"/>
      <c r="C50" s="19"/>
      <c r="D50" s="74"/>
      <c r="E50" s="19"/>
      <c r="F50" s="74"/>
      <c r="G50" s="19"/>
      <c r="H50" s="74"/>
      <c r="I50" s="19"/>
      <c r="J50" s="17"/>
    </row>
    <row r="51" spans="1:10" ht="19.5" customHeight="1">
      <c r="A51" s="22" t="s">
        <v>5</v>
      </c>
      <c r="B51" s="23"/>
      <c r="C51" s="24">
        <v>0</v>
      </c>
      <c r="D51" s="75"/>
      <c r="E51" s="24">
        <v>0</v>
      </c>
      <c r="F51" s="75"/>
      <c r="G51" s="24">
        <v>0</v>
      </c>
      <c r="H51" s="75"/>
      <c r="I51" s="24">
        <f>SUM(C51)+E51-G51</f>
        <v>0</v>
      </c>
      <c r="J51" s="17"/>
    </row>
    <row r="52" spans="1:10" ht="19.5" customHeight="1">
      <c r="A52" s="22" t="s">
        <v>6</v>
      </c>
      <c r="B52" s="23"/>
      <c r="C52" s="24">
        <v>16184850.287</v>
      </c>
      <c r="D52" s="75"/>
      <c r="E52" s="24">
        <v>0</v>
      </c>
      <c r="F52" s="75"/>
      <c r="G52" s="24">
        <v>0</v>
      </c>
      <c r="H52" s="75"/>
      <c r="I52" s="24">
        <f>SUM(C52)+E52-G52</f>
        <v>16184850.287</v>
      </c>
      <c r="J52" s="17"/>
    </row>
    <row r="53" spans="1:10" ht="19.5">
      <c r="A53" s="25" t="s">
        <v>7</v>
      </c>
      <c r="B53" s="26"/>
      <c r="C53" s="27">
        <v>16184850.287</v>
      </c>
      <c r="D53" s="76"/>
      <c r="E53" s="27">
        <f>SUM(E51:E52)</f>
        <v>0</v>
      </c>
      <c r="F53" s="75"/>
      <c r="G53" s="27">
        <f>SUM(G51:G52)</f>
        <v>0</v>
      </c>
      <c r="H53" s="76"/>
      <c r="I53" s="27">
        <f>SUM(I51:I52)</f>
        <v>16184850.287</v>
      </c>
      <c r="J53" s="28"/>
    </row>
    <row r="54" spans="1:10" ht="19.5" thickBot="1">
      <c r="A54" s="18"/>
      <c r="C54" s="19"/>
      <c r="D54" s="74"/>
      <c r="E54" s="41"/>
      <c r="F54" s="83"/>
      <c r="G54" s="19"/>
      <c r="H54" s="74"/>
      <c r="I54" s="19"/>
      <c r="J54" s="17"/>
    </row>
    <row r="55" spans="1:10" ht="21.75" customHeight="1">
      <c r="A55" s="42" t="s">
        <v>10</v>
      </c>
      <c r="B55" s="43" t="s">
        <v>1</v>
      </c>
      <c r="C55" s="44">
        <f>SUM(C16,C21,C26,C31,C36,C41,C46,C51)</f>
        <v>617828.025</v>
      </c>
      <c r="D55" s="79"/>
      <c r="E55" s="44">
        <f>SUM(E16,E21,E26,E31,E36,E41,E46,E51)</f>
        <v>0</v>
      </c>
      <c r="F55" s="79"/>
      <c r="G55" s="44">
        <f>SUM(G16,G21,G26,G31,G36,G41,G46,G51)</f>
        <v>0</v>
      </c>
      <c r="H55" s="79"/>
      <c r="I55" s="44">
        <f>SUM(I16,I21,I26,I31,I36,I41,I46,I51)</f>
        <v>617828.025</v>
      </c>
      <c r="J55" s="17"/>
    </row>
    <row r="56" spans="1:10" ht="21.75" customHeight="1">
      <c r="A56" s="45" t="s">
        <v>11</v>
      </c>
      <c r="B56" s="11"/>
      <c r="C56" s="46">
        <f>SUM(C17,C22,C27,C32,C37,C42,C47,C52)</f>
        <v>182030537.131</v>
      </c>
      <c r="D56" s="80"/>
      <c r="E56" s="46">
        <f>SUM(E17,E22,E27,E32,E37,E42,E47,E52)</f>
        <v>613167.71</v>
      </c>
      <c r="F56" s="80"/>
      <c r="G56" s="46">
        <f>SUM(G17,G22,G27,G32,G37,G42,G47,G52)</f>
        <v>1850199.851</v>
      </c>
      <c r="H56" s="80"/>
      <c r="I56" s="46">
        <f>SUM(I17,I22,I27,I32,I37,I42,I47,I52)</f>
        <v>180793504.99</v>
      </c>
      <c r="J56" s="17"/>
    </row>
    <row r="57" spans="1:10" ht="21.75" customHeight="1" thickBot="1">
      <c r="A57" s="47" t="s">
        <v>13</v>
      </c>
      <c r="B57" s="48" t="s">
        <v>1</v>
      </c>
      <c r="C57" s="49">
        <f>SUM(C18,C23,C28,C33,C38,C43,C48,C53)</f>
        <v>182648365.156</v>
      </c>
      <c r="D57" s="81"/>
      <c r="E57" s="50">
        <f>SUM(E18,E23,E28,E33,E38,E43,E53)</f>
        <v>613167.71</v>
      </c>
      <c r="F57" s="81"/>
      <c r="G57" s="50">
        <f>SUM(G18,G23,G28,G33,G38,G43,G53,G48)</f>
        <v>1850199.851</v>
      </c>
      <c r="H57" s="81"/>
      <c r="I57" s="50">
        <f>SUM(I18,I23,I28,I33,I38,I43,I48,I53)</f>
        <v>181411333.01500002</v>
      </c>
      <c r="J57" s="17"/>
    </row>
    <row r="59" spans="6:7" ht="18.75">
      <c r="F59" s="3"/>
      <c r="G59" s="3"/>
    </row>
    <row r="60" spans="1:9" ht="19.5">
      <c r="A60" s="51" t="s">
        <v>22</v>
      </c>
      <c r="B60" s="52"/>
      <c r="C60" s="52"/>
      <c r="D60" s="52"/>
      <c r="E60" s="52"/>
      <c r="F60" s="53"/>
      <c r="G60" s="53"/>
      <c r="H60" s="9"/>
      <c r="I60" s="53"/>
    </row>
    <row r="61" spans="1:9" ht="19.5">
      <c r="A61" s="51" t="s">
        <v>36</v>
      </c>
      <c r="B61" s="52"/>
      <c r="C61" s="52"/>
      <c r="D61" s="52"/>
      <c r="E61" s="52"/>
      <c r="F61" s="51"/>
      <c r="G61" s="51"/>
      <c r="H61" s="53"/>
      <c r="I61" s="53"/>
    </row>
    <row r="62" spans="1:9" ht="19.5">
      <c r="A62" s="51" t="s">
        <v>24</v>
      </c>
      <c r="B62" s="52"/>
      <c r="C62" s="52"/>
      <c r="D62" s="52"/>
      <c r="E62" s="52"/>
      <c r="F62" s="53"/>
      <c r="G62" s="53"/>
      <c r="H62" s="53"/>
      <c r="I62" s="53"/>
    </row>
    <row r="63" ht="18.75">
      <c r="A63" s="54"/>
    </row>
    <row r="64" spans="1:9" ht="19.5">
      <c r="A64" s="55" t="s">
        <v>18</v>
      </c>
      <c r="B64" s="56"/>
      <c r="C64" s="56"/>
      <c r="D64" s="56"/>
      <c r="E64" s="56"/>
      <c r="F64" s="56"/>
      <c r="G64" s="56"/>
      <c r="H64" s="56"/>
      <c r="I64" s="56"/>
    </row>
    <row r="65" spans="1:9" ht="19.5">
      <c r="A65" s="55" t="s">
        <v>19</v>
      </c>
      <c r="B65" s="56"/>
      <c r="C65" s="56"/>
      <c r="D65" s="56"/>
      <c r="E65" s="56"/>
      <c r="F65" s="56"/>
      <c r="G65" s="56"/>
      <c r="H65" s="56"/>
      <c r="I65" s="56"/>
    </row>
  </sheetData>
  <sheetProtection/>
  <mergeCells count="8">
    <mergeCell ref="A64:I64"/>
    <mergeCell ref="A65:I65"/>
    <mergeCell ref="A5:I5"/>
    <mergeCell ref="A9:I9"/>
    <mergeCell ref="H10:I10"/>
    <mergeCell ref="H11:I11"/>
    <mergeCell ref="A35:B35"/>
    <mergeCell ref="A50:B50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2017-01-10T18:25:21Z</cp:lastPrinted>
  <dcterms:created xsi:type="dcterms:W3CDTF">2014-07-03T13:06:25Z</dcterms:created>
  <dcterms:modified xsi:type="dcterms:W3CDTF">2017-01-11T17:50:04Z</dcterms:modified>
  <cp:category/>
  <cp:version/>
  <cp:contentType/>
  <cp:contentStatus/>
</cp:coreProperties>
</file>