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90" yWindow="20" windowWidth="16650" windowHeight="9410" activeTab="1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<sst xmlns="http://schemas.openxmlformats.org/spreadsheetml/2006/main" count="98" uniqueCount="34">
  <si>
    <t>DEPOSITORY</t>
  </si>
  <si>
    <t/>
  </si>
  <si>
    <t>RECEIVED</t>
  </si>
  <si>
    <t>WITHDRAWN</t>
  </si>
  <si>
    <t>TOTAL REGISTERED</t>
  </si>
  <si>
    <t>TOTAL ELIGIBLE</t>
  </si>
  <si>
    <t>TODAY'S TOTAL</t>
  </si>
  <si>
    <t>GRAND TOTAL</t>
  </si>
  <si>
    <t>METAL VAULT  STATISTICS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</si>
  <si>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</si>
  <si>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</si>
  <si>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</si>
  <si>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</si>
  <si>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</si>
  <si>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</si>
  <si>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</si>
  <si>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</si>
  <si>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Registered</t>
  </si>
  <si>
    <t>Eligible</t>
  </si>
  <si>
    <t>Total</t>
  </si>
  <si>
    <t>Report Date</t>
  </si>
  <si>
    <t>Activity Date</t>
  </si>
  <si>
    <t>Delaware Depository</t>
  </si>
  <si>
    <t>SILVER Large (ZI) and Mini Contract (YI)</t>
  </si>
  <si>
    <t xml:space="preserve">for your convenience and is furnished for informational purpose only without responsibility for accuracy. Errors or omissions </t>
  </si>
  <si>
    <t>Loomis International (US) Inc.</t>
  </si>
  <si>
    <t>*The Bank Of Nova Scotia</t>
  </si>
  <si>
    <t xml:space="preserve">HSBC Bank USA </t>
  </si>
  <si>
    <t>Brink's, Inc.</t>
  </si>
  <si>
    <t>CNT Depository, Inc.</t>
  </si>
  <si>
    <t>International Depository Services of Delaware</t>
  </si>
  <si>
    <t>Brinks, Inc.</t>
  </si>
  <si>
    <t>HSBC Bank USA</t>
  </si>
  <si>
    <t xml:space="preserve">The Bank Of Nova Scotia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</si>
</sst>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  <numFmt numFmtId="168" formatCode="0.000"/>
    <numFmt numFmtId="169" formatCode="m/d/yy;@"/>
    <numFmt numFmtId="170" formatCode="#,##0.000_);\(#,##0.000\)"/>
  </numFmts>
  <fonts count="54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1"/>
      <color indexed="56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1"/>
      <color rgb="FF1F497D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0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4" xfId="0" applyFont="1" applyBorder="1" applyAlignment="1">
      <alignment/>
    </xf>
    <xf numFmtId="164" fontId="6" fillId="0" borderId="10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164" fontId="7" fillId="0" borderId="10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164" fontId="7" fillId="0" borderId="23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9" fillId="0" borderId="22" xfId="0" applyFont="1" applyBorder="1" applyAlignment="1">
      <alignment/>
    </xf>
    <xf numFmtId="0" fontId="50" fillId="0" borderId="0" xfId="0" applyFont="1" applyAlignment="1">
      <alignment/>
    </xf>
    <xf numFmtId="0" fontId="2" fillId="0" borderId="12" xfId="0" applyFont="1" applyBorder="1" applyAlignment="1">
      <alignment horizontal="left"/>
    </xf>
    <xf numFmtId="164" fontId="1" fillId="0" borderId="10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1" fillId="33" borderId="0" xfId="0" applyNumberFormat="1" applyFont="1" applyFill="1" applyBorder="1" applyAlignment="1">
      <alignment horizontal="center"/>
    </xf>
    <xf numFmtId="0" fontId="1" fillId="0" borderId="25" xfId="0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53" fillId="0" borderId="0" xfId="0" applyFont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33" borderId="26" xfId="0" applyFont="1" applyFill="1" applyBorder="1" applyAlignment="1">
      <alignment/>
    </xf>
    <xf numFmtId="164" fontId="7" fillId="33" borderId="27" xfId="0" applyNumberFormat="1" applyFont="1" applyFill="1" applyBorder="1" applyAlignment="1">
      <alignment horizontal="center"/>
    </xf>
    <xf numFmtId="164" fontId="1" fillId="33" borderId="27" xfId="0" applyNumberFormat="1" applyFont="1" applyFill="1" applyBorder="1" applyAlignment="1">
      <alignment horizontal="center"/>
    </xf>
    <xf numFmtId="164" fontId="7" fillId="0" borderId="27" xfId="0" applyNumberFormat="1" applyFont="1" applyBorder="1" applyAlignment="1">
      <alignment horizontal="center"/>
    </xf>
    <xf numFmtId="164" fontId="7" fillId="33" borderId="28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7" fillId="34" borderId="24" xfId="0" applyFont="1" applyFill="1" applyBorder="1" applyAlignment="1">
      <alignment/>
    </xf>
    <xf numFmtId="0" fontId="1" fillId="34" borderId="0" xfId="0" applyFont="1" applyFill="1" applyAlignment="1">
      <alignment/>
    </xf>
    <xf numFmtId="164" fontId="7" fillId="0" borderId="10" xfId="0" applyNumberFormat="1" applyFont="1" applyFill="1" applyBorder="1" applyAlignment="1">
      <alignment horizontal="center"/>
    </xf>
    <xf numFmtId="0" fontId="1" fillId="34" borderId="14" xfId="0" applyFont="1" applyFill="1" applyBorder="1" applyAlignment="1">
      <alignment/>
    </xf>
    <xf numFmtId="0" fontId="53" fillId="34" borderId="14" xfId="0" applyFont="1" applyFill="1" applyBorder="1" applyAlignment="1">
      <alignment/>
    </xf>
    <xf numFmtId="0" fontId="3" fillId="0" borderId="0" xfId="0" applyFont="1" applyFill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29" xfId="0" applyFont="1" applyFill="1" applyBorder="1" applyAlignment="1">
      <alignment horizontal="left"/>
    </xf>
    <xf numFmtId="0" fontId="1" fillId="0" borderId="1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24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168" fontId="0" fillId="0" borderId="0" xfId="0" applyNumberFormat="1" applyAlignment="1">
      <alignment/>
    </xf>
    <xf numFmtId="168" fontId="50" fillId="0" borderId="0" xfId="0" applyNumberFormat="1" applyFont="1" applyAlignment="1">
      <alignment/>
    </xf>
    <xf numFmtId="164" fontId="7" fillId="0" borderId="10" xfId="0" applyNumberFormat="1" applyFont="1" applyBorder="1" applyAlignment="1" applyProtection="1">
      <alignment horizontal="center"/>
      <protection locked="0"/>
    </xf>
    <xf numFmtId="164" fontId="7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168" fontId="0" fillId="0" borderId="0" xfId="0" applyNumberFormat="1" applyFill="1" applyAlignment="1">
      <alignment/>
    </xf>
    <xf numFmtId="0" fontId="5" fillId="0" borderId="14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vertical="top" wrapText="1"/>
    </xf>
    <xf numFmtId="0" fontId="8" fillId="0" borderId="14" xfId="0" applyFont="1" applyFill="1" applyBorder="1" applyAlignment="1">
      <alignment horizontal="left" vertical="top" wrapText="1"/>
    </xf>
    <xf numFmtId="0" fontId="5" fillId="0" borderId="14" xfId="59" applyFont="1" applyFill="1" applyBorder="1" applyAlignment="1">
      <alignment horizontal="left" vertical="top"/>
      <protection/>
    </xf>
    <xf numFmtId="164" fontId="0" fillId="0" borderId="0" xfId="0" applyNumberFormat="1" applyAlignment="1">
      <alignment horizontal="center" vertical="top"/>
    </xf>
    <xf numFmtId="164" fontId="48" fillId="0" borderId="0" xfId="0" applyNumberFormat="1" applyFont="1" applyAlignment="1">
      <alignment horizontal="center" vertical="top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5" fillId="0" borderId="14" xfId="59" applyFont="1" applyFill="1" applyBorder="1" applyAlignment="1">
      <alignment horizontal="left" vertical="top"/>
      <protection/>
    </xf>
    <xf numFmtId="0" fontId="5" fillId="0" borderId="31" xfId="59" applyFont="1" applyFill="1" applyBorder="1" applyAlignment="1">
      <alignment horizontal="left" vertical="top"/>
      <protection/>
    </xf>
    <xf numFmtId="0" fontId="5" fillId="0" borderId="14" xfId="0" applyFont="1" applyFill="1" applyBorder="1" applyAlignment="1">
      <alignment horizontal="left" vertical="top"/>
    </xf>
    <xf numFmtId="0" fontId="5" fillId="0" borderId="31" xfId="0" applyFont="1" applyFill="1" applyBorder="1" applyAlignment="1">
      <alignment horizontal="left" vertical="top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53435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228600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52863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58"/>
  <sheetViews>
    <sheetView zoomScale="70" zoomScaleNormal="70" zoomScalePageLayoutView="0" workbookViewId="0" topLeftCell="A31">
      <selection activeCell="A58" sqref="A58:I58"/>
    </sheetView>
  </sheetViews>
  <sheetFormatPr defaultColWidth="9.140625" defaultRowHeight="12.75"/>
  <cols>
    <col min="1" max="1" width="61.8515625" style="1" customWidth="1"/>
    <col min="2" max="2" width="2.281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</cols>
  <sheetData>
    <row r="5" spans="1:9" ht="18">
      <c r="A5" s="96"/>
      <c r="B5" s="97"/>
      <c r="C5" s="97"/>
      <c r="D5" s="97"/>
      <c r="E5" s="97"/>
      <c r="F5" s="97"/>
      <c r="G5" s="97"/>
      <c r="H5" s="97"/>
      <c r="I5" s="97"/>
    </row>
    <row r="6" ht="18">
      <c r="A6" s="4"/>
    </row>
    <row r="7" ht="18">
      <c r="A7" s="4"/>
    </row>
    <row r="9" spans="1:9" ht="20.25">
      <c r="A9" s="98" t="s">
        <v>8</v>
      </c>
      <c r="B9" s="99"/>
      <c r="C9" s="99"/>
      <c r="D9" s="99"/>
      <c r="E9" s="99"/>
      <c r="F9" s="99"/>
      <c r="G9" s="99"/>
      <c r="H9" s="99"/>
      <c r="I9" s="99"/>
    </row>
    <row r="10" spans="1:9" ht="20.25" customHeight="1">
      <c r="A10" s="12"/>
      <c r="G10" s="37" t="s">
        <v>20</v>
      </c>
      <c r="H10" s="95">
        <v>44239</v>
      </c>
      <c r="I10" s="95"/>
    </row>
    <row r="11" spans="1:9" ht="20.25" customHeight="1">
      <c r="A11" s="12" t="s">
        <v>12</v>
      </c>
      <c r="G11" s="11" t="s">
        <v>21</v>
      </c>
      <c r="H11" s="95">
        <v>44238</v>
      </c>
      <c r="I11" s="95"/>
    </row>
    <row r="12" ht="18" thickBot="1">
      <c r="A12" s="29" t="s">
        <v>13</v>
      </c>
    </row>
    <row r="13" spans="1:13" ht="18" thickBot="1">
      <c r="A13" s="9" t="s">
        <v>0</v>
      </c>
      <c r="B13" s="7" t="s">
        <v>1</v>
      </c>
      <c r="C13" s="8" t="s">
        <v>9</v>
      </c>
      <c r="D13" s="8"/>
      <c r="E13" s="7" t="s">
        <v>2</v>
      </c>
      <c r="F13" s="7"/>
      <c r="G13" s="7" t="s">
        <v>3</v>
      </c>
      <c r="H13" s="7"/>
      <c r="I13" s="10" t="s">
        <v>6</v>
      </c>
      <c r="M13" s="52"/>
    </row>
    <row r="14" spans="1:10" ht="18">
      <c r="A14" s="63"/>
      <c r="B14" s="59"/>
      <c r="C14" s="5"/>
      <c r="D14" s="6"/>
      <c r="E14" s="5"/>
      <c r="F14" s="6"/>
      <c r="G14" s="5"/>
      <c r="H14" s="6"/>
      <c r="I14" s="38"/>
      <c r="J14" s="52"/>
    </row>
    <row r="15" spans="1:9" ht="19.5">
      <c r="A15" s="87" t="s">
        <v>31</v>
      </c>
      <c r="B15" s="61"/>
      <c r="C15" s="13"/>
      <c r="D15" s="14"/>
      <c r="E15" s="13"/>
      <c r="F15" s="14"/>
      <c r="G15" s="13"/>
      <c r="H15" s="14"/>
      <c r="I15" s="5"/>
    </row>
    <row r="16" spans="1:9" ht="19.5" customHeight="1">
      <c r="A16" s="66" t="s">
        <v>17</v>
      </c>
      <c r="B16" s="50"/>
      <c r="C16" s="82">
        <v>546.55</v>
      </c>
      <c r="D16" s="32"/>
      <c r="E16" s="82">
        <v>0</v>
      </c>
      <c r="F16" s="32"/>
      <c r="G16" s="83">
        <v>0</v>
      </c>
      <c r="H16" s="32"/>
      <c r="I16" s="62">
        <f>SUM(C16)+E16-G16</f>
        <v>546.55</v>
      </c>
    </row>
    <row r="17" spans="1:9" ht="19.5" customHeight="1">
      <c r="A17" s="66" t="s">
        <v>18</v>
      </c>
      <c r="B17" s="50"/>
      <c r="C17" s="82">
        <v>10551814.627</v>
      </c>
      <c r="D17" s="32"/>
      <c r="E17" s="82">
        <v>0</v>
      </c>
      <c r="F17" s="32"/>
      <c r="G17" s="82">
        <v>0</v>
      </c>
      <c r="H17" s="32"/>
      <c r="I17" s="31">
        <f>SUM(C17)+E17-G17</f>
        <v>10551814.627</v>
      </c>
    </row>
    <row r="18" spans="1:10" ht="19.5" customHeight="1">
      <c r="A18" s="67" t="s">
        <v>19</v>
      </c>
      <c r="B18" s="60"/>
      <c r="C18" s="33">
        <f>SUM(C16:C17)</f>
        <v>10552361.177000001</v>
      </c>
      <c r="D18" s="34"/>
      <c r="E18" s="33">
        <f>SUM(E16:E17)</f>
        <v>0</v>
      </c>
      <c r="F18" s="34"/>
      <c r="G18" s="33">
        <f>SUM(G16:G17)</f>
        <v>0</v>
      </c>
      <c r="H18" s="34"/>
      <c r="I18" s="33">
        <f>SUM(C18)+E18-G18</f>
        <v>10552361.177000001</v>
      </c>
      <c r="J18" s="47"/>
    </row>
    <row r="19" spans="1:9" ht="18">
      <c r="A19" s="68"/>
      <c r="B19" s="61"/>
      <c r="C19" s="15"/>
      <c r="D19" s="16"/>
      <c r="E19" s="15"/>
      <c r="F19" s="16"/>
      <c r="G19" s="15"/>
      <c r="H19" s="16"/>
      <c r="I19" s="41"/>
    </row>
    <row r="20" spans="1:9" ht="19.5">
      <c r="A20" s="87" t="s">
        <v>29</v>
      </c>
      <c r="B20" s="61"/>
      <c r="C20" s="13"/>
      <c r="D20" s="14"/>
      <c r="E20" s="13"/>
      <c r="F20" s="14"/>
      <c r="G20" s="13"/>
      <c r="H20" s="14"/>
      <c r="I20" s="5"/>
    </row>
    <row r="21" spans="1:9" ht="19.5" customHeight="1">
      <c r="A21" s="69" t="s">
        <v>17</v>
      </c>
      <c r="B21" s="50"/>
      <c r="C21" s="82">
        <v>4308.1</v>
      </c>
      <c r="D21" s="32"/>
      <c r="E21" s="82">
        <v>0</v>
      </c>
      <c r="F21" s="32"/>
      <c r="G21" s="82">
        <v>0</v>
      </c>
      <c r="H21" s="32"/>
      <c r="I21" s="31">
        <f>SUM(C21)+E21-G21</f>
        <v>4308.1</v>
      </c>
    </row>
    <row r="22" spans="1:9" ht="19.5" customHeight="1">
      <c r="A22" s="69" t="s">
        <v>18</v>
      </c>
      <c r="B22" s="50"/>
      <c r="C22" s="82">
        <v>771.5999999999999</v>
      </c>
      <c r="D22" s="32"/>
      <c r="E22" s="82">
        <v>0</v>
      </c>
      <c r="F22" s="32"/>
      <c r="G22" s="82">
        <v>0</v>
      </c>
      <c r="H22" s="32"/>
      <c r="I22" s="31">
        <f>SUM(C22)+E22-G22</f>
        <v>771.5999999999999</v>
      </c>
    </row>
    <row r="23" spans="1:10" ht="19.5" customHeight="1">
      <c r="A23" s="70" t="s">
        <v>19</v>
      </c>
      <c r="B23" s="60"/>
      <c r="C23" s="33">
        <f>SUM(C21:C22)</f>
        <v>5079.700000000001</v>
      </c>
      <c r="D23" s="34"/>
      <c r="E23" s="33">
        <f>SUM(E21:E22)</f>
        <v>0</v>
      </c>
      <c r="F23" s="34"/>
      <c r="G23" s="33">
        <f>SUM(G21:G22)</f>
        <v>0</v>
      </c>
      <c r="H23" s="34"/>
      <c r="I23" s="33">
        <f>SUM(I21:I22)</f>
        <v>5079.700000000001</v>
      </c>
      <c r="J23" s="47"/>
    </row>
    <row r="24" spans="1:9" ht="19.5" customHeight="1">
      <c r="A24" s="69"/>
      <c r="B24" s="51"/>
      <c r="C24" s="31"/>
      <c r="D24" s="32"/>
      <c r="E24" s="31"/>
      <c r="F24" s="32"/>
      <c r="G24" s="31"/>
      <c r="H24" s="32"/>
      <c r="I24" s="31"/>
    </row>
    <row r="25" spans="1:9" ht="19.5" customHeight="1">
      <c r="A25" s="87" t="s">
        <v>22</v>
      </c>
      <c r="B25" s="51"/>
      <c r="C25" s="31"/>
      <c r="D25" s="32"/>
      <c r="E25" s="31"/>
      <c r="F25" s="32"/>
      <c r="G25" s="31"/>
      <c r="H25" s="32"/>
      <c r="I25" s="31"/>
    </row>
    <row r="26" spans="1:9" ht="19.5" customHeight="1">
      <c r="A26" s="69" t="s">
        <v>17</v>
      </c>
      <c r="B26" s="51"/>
      <c r="C26" s="82">
        <v>225.05</v>
      </c>
      <c r="D26" s="32"/>
      <c r="E26" s="82">
        <v>0</v>
      </c>
      <c r="F26" s="32"/>
      <c r="G26" s="82">
        <v>0</v>
      </c>
      <c r="H26" s="32"/>
      <c r="I26" s="31">
        <f>SUM(C26)+E26-G26</f>
        <v>225.05</v>
      </c>
    </row>
    <row r="27" spans="1:10" ht="19.5" customHeight="1">
      <c r="A27" s="69" t="s">
        <v>18</v>
      </c>
      <c r="B27" s="51"/>
      <c r="C27" s="82">
        <v>209275.557</v>
      </c>
      <c r="D27" s="32"/>
      <c r="E27" s="82">
        <v>0</v>
      </c>
      <c r="F27" s="32"/>
      <c r="G27" s="82">
        <v>0</v>
      </c>
      <c r="H27" s="32"/>
      <c r="I27" s="31">
        <f>SUM(C27)+E27-G27</f>
        <v>209275.557</v>
      </c>
      <c r="J27" s="47"/>
    </row>
    <row r="28" spans="1:10" ht="19.5" customHeight="1">
      <c r="A28" s="70" t="s">
        <v>19</v>
      </c>
      <c r="B28" s="60"/>
      <c r="C28" s="33">
        <f>SUM(C26:C27)</f>
        <v>209500.607</v>
      </c>
      <c r="D28" s="34"/>
      <c r="E28" s="33">
        <f>SUM(E26:E27)</f>
        <v>0</v>
      </c>
      <c r="F28" s="34"/>
      <c r="G28" s="33">
        <f>SUM(G26:G27)</f>
        <v>0</v>
      </c>
      <c r="H28" s="34"/>
      <c r="I28" s="33">
        <f>SUM(I26:I27)</f>
        <v>209500.607</v>
      </c>
      <c r="J28" s="47"/>
    </row>
    <row r="29" spans="1:10" ht="18">
      <c r="A29" s="68"/>
      <c r="B29" s="61"/>
      <c r="C29" s="13"/>
      <c r="D29" s="14"/>
      <c r="E29" s="13"/>
      <c r="F29" s="14"/>
      <c r="G29" s="13"/>
      <c r="H29" s="14"/>
      <c r="I29" s="5"/>
      <c r="J29" s="52"/>
    </row>
    <row r="30" spans="1:13" ht="19.5">
      <c r="A30" s="87" t="s">
        <v>32</v>
      </c>
      <c r="B30" s="61"/>
      <c r="C30" s="13"/>
      <c r="D30" s="14"/>
      <c r="E30" s="13"/>
      <c r="F30" s="14"/>
      <c r="G30" s="13"/>
      <c r="H30" s="14"/>
      <c r="I30" s="5"/>
      <c r="M30" s="52"/>
    </row>
    <row r="31" spans="1:9" ht="19.5" customHeight="1">
      <c r="A31" s="69" t="s">
        <v>17</v>
      </c>
      <c r="B31" s="50"/>
      <c r="C31" s="82">
        <v>160.75</v>
      </c>
      <c r="D31" s="32"/>
      <c r="E31" s="82">
        <v>0</v>
      </c>
      <c r="F31" s="32"/>
      <c r="G31" s="82">
        <v>0</v>
      </c>
      <c r="H31" s="32"/>
      <c r="I31" s="31">
        <f>SUM(C31)+E31-G31</f>
        <v>160.75</v>
      </c>
    </row>
    <row r="32" spans="1:9" ht="19.5" customHeight="1">
      <c r="A32" s="69" t="s">
        <v>18</v>
      </c>
      <c r="B32" s="50"/>
      <c r="C32" s="82">
        <v>7333298.689</v>
      </c>
      <c r="D32" s="32"/>
      <c r="E32" s="82">
        <v>0</v>
      </c>
      <c r="F32" s="32"/>
      <c r="G32" s="82">
        <v>5208.462</v>
      </c>
      <c r="H32" s="32"/>
      <c r="I32" s="31">
        <f>SUM(C32)+E32-G32</f>
        <v>7328090.227</v>
      </c>
    </row>
    <row r="33" spans="1:10" ht="19.5" customHeight="1">
      <c r="A33" s="70" t="s">
        <v>19</v>
      </c>
      <c r="B33" s="60"/>
      <c r="C33" s="33">
        <f>SUM(C31:C32)</f>
        <v>7333459.439</v>
      </c>
      <c r="D33" s="34"/>
      <c r="E33" s="33">
        <f>SUM(E31:E32)</f>
        <v>0</v>
      </c>
      <c r="F33" s="34"/>
      <c r="G33" s="33">
        <f>SUM(G31:G32)</f>
        <v>5208.462</v>
      </c>
      <c r="H33" s="34"/>
      <c r="I33" s="33">
        <f>SUM(I31:I32)</f>
        <v>7328250.977</v>
      </c>
      <c r="J33" s="47"/>
    </row>
    <row r="34" spans="1:9" ht="19.5" customHeight="1">
      <c r="A34" s="69"/>
      <c r="B34" s="51"/>
      <c r="C34" s="31"/>
      <c r="D34" s="32"/>
      <c r="E34" s="31"/>
      <c r="F34" s="32"/>
      <c r="G34" s="31"/>
      <c r="H34" s="32"/>
      <c r="I34" s="31"/>
    </row>
    <row r="35" spans="1:9" ht="20.25" customHeight="1">
      <c r="A35" s="89" t="s">
        <v>30</v>
      </c>
      <c r="B35" s="51"/>
      <c r="C35" s="31"/>
      <c r="D35" s="32"/>
      <c r="E35" s="31"/>
      <c r="F35" s="32"/>
      <c r="G35" s="31"/>
      <c r="H35" s="32"/>
      <c r="I35" s="31"/>
    </row>
    <row r="36" spans="1:9" ht="19.5" customHeight="1">
      <c r="A36" s="69" t="s">
        <v>17</v>
      </c>
      <c r="B36" s="51"/>
      <c r="C36" s="82">
        <v>353.65</v>
      </c>
      <c r="D36" s="32"/>
      <c r="E36" s="82">
        <v>0</v>
      </c>
      <c r="F36" s="32"/>
      <c r="G36" s="82">
        <v>0</v>
      </c>
      <c r="H36" s="32"/>
      <c r="I36" s="31">
        <f>SUM(C36,E36,-G36)</f>
        <v>353.65</v>
      </c>
    </row>
    <row r="37" spans="1:9" ht="19.5" customHeight="1">
      <c r="A37" s="69" t="s">
        <v>18</v>
      </c>
      <c r="B37" s="51"/>
      <c r="C37" s="82">
        <v>379623.339</v>
      </c>
      <c r="D37" s="32"/>
      <c r="E37" s="82">
        <v>0</v>
      </c>
      <c r="F37" s="32"/>
      <c r="G37" s="82">
        <v>0</v>
      </c>
      <c r="H37" s="32"/>
      <c r="I37" s="31">
        <f>SUM(C37,E37,-G37)</f>
        <v>379623.339</v>
      </c>
    </row>
    <row r="38" spans="1:10" ht="19.5" customHeight="1">
      <c r="A38" s="70" t="s">
        <v>19</v>
      </c>
      <c r="B38" s="60"/>
      <c r="C38" s="33">
        <f>SUM(C36:C37)</f>
        <v>379976.989</v>
      </c>
      <c r="D38" s="34"/>
      <c r="E38" s="33">
        <f>SUM(E36:E37)</f>
        <v>0</v>
      </c>
      <c r="F38" s="34"/>
      <c r="G38" s="33">
        <f>SUM(G36:G37)</f>
        <v>0</v>
      </c>
      <c r="H38" s="34"/>
      <c r="I38" s="33">
        <f>SUM(I36:I37)</f>
        <v>379976.989</v>
      </c>
      <c r="J38" s="47"/>
    </row>
    <row r="39" spans="1:9" ht="19.5" customHeight="1">
      <c r="A39" s="69"/>
      <c r="B39" s="51"/>
      <c r="C39" s="31"/>
      <c r="D39" s="32"/>
      <c r="E39" s="31"/>
      <c r="F39" s="32"/>
      <c r="G39" s="31"/>
      <c r="H39" s="32"/>
      <c r="I39" s="31"/>
    </row>
    <row r="40" spans="1:9" ht="19.5" customHeight="1">
      <c r="A40" s="88" t="s">
        <v>25</v>
      </c>
      <c r="B40" s="51"/>
      <c r="C40" s="31"/>
      <c r="D40" s="32"/>
      <c r="E40" s="31"/>
      <c r="F40" s="32"/>
      <c r="G40" s="31"/>
      <c r="H40" s="32"/>
      <c r="I40" s="31"/>
    </row>
    <row r="41" spans="1:9" ht="19.5" customHeight="1">
      <c r="A41" s="69" t="s">
        <v>17</v>
      </c>
      <c r="B41" s="51"/>
      <c r="C41" s="82">
        <v>0</v>
      </c>
      <c r="D41" s="32"/>
      <c r="E41" s="82">
        <v>0</v>
      </c>
      <c r="F41" s="32"/>
      <c r="G41" s="82">
        <v>0</v>
      </c>
      <c r="H41" s="32"/>
      <c r="I41" s="31">
        <f>SUM(C41)+E41-G41</f>
        <v>0</v>
      </c>
    </row>
    <row r="42" spans="1:9" ht="19.5" customHeight="1">
      <c r="A42" s="69" t="s">
        <v>18</v>
      </c>
      <c r="B42" s="51"/>
      <c r="C42" s="82">
        <v>599154.38</v>
      </c>
      <c r="D42" s="32"/>
      <c r="E42" s="82">
        <v>0</v>
      </c>
      <c r="F42" s="32"/>
      <c r="G42" s="82">
        <v>0</v>
      </c>
      <c r="H42" s="32"/>
      <c r="I42" s="31">
        <f>SUM(C42)+E42-G42</f>
        <v>599154.38</v>
      </c>
    </row>
    <row r="43" spans="1:10" ht="19.5" customHeight="1">
      <c r="A43" s="70" t="s">
        <v>19</v>
      </c>
      <c r="B43" s="60"/>
      <c r="C43" s="33">
        <f>SUM(C41:C42)</f>
        <v>599154.38</v>
      </c>
      <c r="D43" s="34"/>
      <c r="E43" s="33">
        <f>SUM(E41:E42)</f>
        <v>0</v>
      </c>
      <c r="F43" s="34"/>
      <c r="G43" s="33">
        <f>SUM(G41:G42)</f>
        <v>0</v>
      </c>
      <c r="H43" s="34"/>
      <c r="I43" s="33">
        <f>SUM(I41:I42)</f>
        <v>599154.38</v>
      </c>
      <c r="J43" s="47"/>
    </row>
    <row r="44" spans="1:9" ht="19.5" customHeight="1">
      <c r="A44" s="71"/>
      <c r="B44" s="51"/>
      <c r="C44" s="31"/>
      <c r="D44" s="32"/>
      <c r="E44" s="31"/>
      <c r="F44" s="32"/>
      <c r="G44" s="31"/>
      <c r="H44" s="32"/>
      <c r="I44" s="31"/>
    </row>
    <row r="45" spans="1:9" ht="19.5" customHeight="1">
      <c r="A45" s="90" t="s">
        <v>33</v>
      </c>
      <c r="B45" s="51"/>
      <c r="C45" s="31"/>
      <c r="D45" s="32"/>
      <c r="E45" s="31"/>
      <c r="F45" s="32"/>
      <c r="G45" s="31"/>
      <c r="H45" s="32"/>
      <c r="I45" s="31"/>
    </row>
    <row r="46" spans="1:12" ht="19.5" customHeight="1">
      <c r="A46" s="69" t="s">
        <v>17</v>
      </c>
      <c r="B46" s="51"/>
      <c r="C46" s="82">
        <v>0</v>
      </c>
      <c r="D46" s="32"/>
      <c r="E46" s="82">
        <v>0</v>
      </c>
      <c r="F46" s="32"/>
      <c r="G46" s="82">
        <v>0</v>
      </c>
      <c r="H46" s="32"/>
      <c r="I46" s="31">
        <f>SUM(C46)+E46-G46</f>
        <v>0</v>
      </c>
      <c r="L46" s="52"/>
    </row>
    <row r="47" spans="1:10" ht="19.5" customHeight="1">
      <c r="A47" s="69" t="s">
        <v>18</v>
      </c>
      <c r="B47" s="51"/>
      <c r="C47" s="82">
        <v>1270172.002</v>
      </c>
      <c r="D47" s="32"/>
      <c r="E47" s="82">
        <v>0</v>
      </c>
      <c r="F47" s="32"/>
      <c r="G47" s="82">
        <v>0</v>
      </c>
      <c r="H47" s="32"/>
      <c r="I47" s="31">
        <f>SUM(C47)+E47-G47</f>
        <v>1270172.002</v>
      </c>
      <c r="J47" s="52"/>
    </row>
    <row r="48" spans="1:10" ht="19.5" customHeight="1" thickBot="1">
      <c r="A48" s="71" t="s">
        <v>19</v>
      </c>
      <c r="B48" s="51"/>
      <c r="C48" s="31">
        <f>SUM(C46:C47)</f>
        <v>1270172.002</v>
      </c>
      <c r="D48" s="32"/>
      <c r="E48" s="31">
        <f>SUM(E46:E47)</f>
        <v>0</v>
      </c>
      <c r="F48" s="32"/>
      <c r="G48" s="31">
        <f>SUM(G46:G47)</f>
        <v>0</v>
      </c>
      <c r="H48" s="32"/>
      <c r="I48" s="31">
        <f>SUM(I46:I47)</f>
        <v>1270172.002</v>
      </c>
      <c r="J48" s="47"/>
    </row>
    <row r="49" spans="1:9" ht="21.75" customHeight="1">
      <c r="A49" s="20" t="s">
        <v>4</v>
      </c>
      <c r="B49" s="21" t="s">
        <v>1</v>
      </c>
      <c r="C49" s="22">
        <f>SUM(C16,C21,C26,C31,C36,C41,C46)</f>
        <v>5594.1</v>
      </c>
      <c r="D49" s="23"/>
      <c r="E49" s="22">
        <f>SUM(E16,E21,E26,E31,E36,E41,E46)</f>
        <v>0</v>
      </c>
      <c r="F49" s="23"/>
      <c r="G49" s="22">
        <f>SUM(G16,G21,G26,G31,G36,G41,G46)</f>
        <v>0</v>
      </c>
      <c r="H49" s="23"/>
      <c r="I49" s="22">
        <f>SUM(I16,I21,I26,I31,I36,I41,I46)</f>
        <v>5594.1</v>
      </c>
    </row>
    <row r="50" spans="1:10" ht="21.75" customHeight="1">
      <c r="A50" s="17" t="s">
        <v>5</v>
      </c>
      <c r="B50" s="11"/>
      <c r="C50" s="18">
        <f>SUM(C17,C22,C27,C32,C37,C42,C47)</f>
        <v>20344110.194000002</v>
      </c>
      <c r="D50" s="19"/>
      <c r="E50" s="18">
        <f>SUM(E17,E22,E27,E32,E37,E42,E47)</f>
        <v>0</v>
      </c>
      <c r="F50" s="19"/>
      <c r="G50" s="18">
        <f>SUM(G17,G22,G27,G32,G37,G42,G47)</f>
        <v>5208.462</v>
      </c>
      <c r="H50" s="19"/>
      <c r="I50" s="18">
        <f>SUM(I17,I22,I27,I32,I37,I42,I47)</f>
        <v>20338901.732</v>
      </c>
      <c r="J50" s="52"/>
    </row>
    <row r="51" spans="1:9" ht="21.75" customHeight="1" thickBot="1">
      <c r="A51" s="24" t="s">
        <v>7</v>
      </c>
      <c r="B51" s="25" t="s">
        <v>1</v>
      </c>
      <c r="C51" s="26">
        <f>SUM(C18,C23,C28,C33,C38,C43,C48)</f>
        <v>20349704.294</v>
      </c>
      <c r="D51" s="27"/>
      <c r="E51" s="28">
        <f>SUM(E18,E23,E28,E33,E38,E43,E48)</f>
        <v>0</v>
      </c>
      <c r="F51" s="27"/>
      <c r="G51" s="28">
        <f>SUM(G18,G23,G28,G33,G38,G43,G48)</f>
        <v>5208.462</v>
      </c>
      <c r="H51" s="27"/>
      <c r="I51" s="28">
        <f>SUM(I18,I23,I28,I33,I38,I43,I48)</f>
        <v>20344495.832000002</v>
      </c>
    </row>
    <row r="53" spans="1:9" ht="18">
      <c r="A53" s="35" t="s">
        <v>14</v>
      </c>
      <c r="B53" s="36"/>
      <c r="C53" s="36"/>
      <c r="D53" s="36"/>
      <c r="E53" s="36"/>
      <c r="F53"/>
      <c r="G53"/>
      <c r="H53"/>
      <c r="I53" s="47"/>
    </row>
    <row r="54" spans="1:9" ht="18">
      <c r="A54" s="65" t="s">
        <v>15</v>
      </c>
      <c r="B54" s="36"/>
      <c r="C54" s="36"/>
      <c r="D54" s="36"/>
      <c r="E54" s="36"/>
      <c r="F54" s="35"/>
      <c r="G54" s="35"/>
      <c r="H54"/>
      <c r="I54" s="47"/>
    </row>
    <row r="55" spans="1:9" ht="18">
      <c r="A55" s="35" t="s">
        <v>16</v>
      </c>
      <c r="B55" s="36"/>
      <c r="C55" s="36"/>
      <c r="D55" s="36"/>
      <c r="E55" s="36"/>
      <c r="F55"/>
      <c r="G55"/>
      <c r="H55"/>
      <c r="I55" s="47"/>
    </row>
    <row r="56" spans="1:9" ht="17.25">
      <c r="A56" s="2"/>
      <c r="B56"/>
      <c r="C56"/>
      <c r="D56"/>
      <c r="E56"/>
      <c r="F56"/>
      <c r="G56"/>
      <c r="H56"/>
      <c r="I56" s="47"/>
    </row>
    <row r="57" spans="1:9" ht="18">
      <c r="A57" s="93" t="s">
        <v>10</v>
      </c>
      <c r="B57" s="94"/>
      <c r="C57" s="94"/>
      <c r="D57" s="94"/>
      <c r="E57" s="94"/>
      <c r="F57" s="94"/>
      <c r="G57" s="94"/>
      <c r="H57" s="94"/>
      <c r="I57" s="94"/>
    </row>
    <row r="58" spans="1:9" ht="18">
      <c r="A58" s="93" t="s">
        <v>11</v>
      </c>
      <c r="B58" s="94"/>
      <c r="C58" s="94"/>
      <c r="D58" s="94"/>
      <c r="E58" s="94"/>
      <c r="F58" s="94"/>
      <c r="G58" s="94"/>
      <c r="H58" s="94"/>
      <c r="I58" s="94"/>
    </row>
  </sheetData>
  <sheetProtection formatCells="0"/>
  <mergeCells count="6">
    <mergeCell ref="A58:I58"/>
    <mergeCell ref="H10:I10"/>
    <mergeCell ref="H11:I11"/>
    <mergeCell ref="A5:I5"/>
    <mergeCell ref="A9:I9"/>
    <mergeCell ref="A57:I57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0"/>
  <sheetViews>
    <sheetView tabSelected="1" zoomScale="70" zoomScaleNormal="70" zoomScalePageLayoutView="0" workbookViewId="0" topLeftCell="C37">
      <selection activeCell="N59" sqref="N59"/>
    </sheetView>
  </sheetViews>
  <sheetFormatPr defaultColWidth="9.140625" defaultRowHeight="12.75"/>
  <cols>
    <col min="1" max="1" width="55.28125" style="1" customWidth="1"/>
    <col min="2" max="2" width="8.0039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3.140625" style="1" bestFit="1" customWidth="1"/>
    <col min="8" max="8" width="3.28125" style="1" customWidth="1"/>
    <col min="9" max="9" width="31.28125" style="1" customWidth="1"/>
    <col min="10" max="10" width="9.140625" style="52" customWidth="1"/>
    <col min="12" max="12" width="10.7109375" style="80" bestFit="1" customWidth="1"/>
    <col min="13" max="13" width="12.421875" style="80" bestFit="1" customWidth="1"/>
  </cols>
  <sheetData>
    <row r="1" ht="18">
      <c r="N1" s="52"/>
    </row>
    <row r="2" ht="18">
      <c r="H2" s="49"/>
    </row>
    <row r="5" spans="1:9" ht="18">
      <c r="A5" s="101"/>
      <c r="B5" s="102"/>
      <c r="C5" s="102"/>
      <c r="D5" s="102"/>
      <c r="E5" s="102"/>
      <c r="F5" s="102"/>
      <c r="G5" s="102"/>
      <c r="H5" s="102"/>
      <c r="I5" s="102"/>
    </row>
    <row r="6" ht="18">
      <c r="A6" s="4"/>
    </row>
    <row r="7" ht="18">
      <c r="A7" s="4"/>
    </row>
    <row r="9" spans="1:12" ht="20.25">
      <c r="A9" s="98" t="s">
        <v>8</v>
      </c>
      <c r="B9" s="99"/>
      <c r="C9" s="99"/>
      <c r="D9" s="99"/>
      <c r="E9" s="99"/>
      <c r="F9" s="99"/>
      <c r="G9" s="99"/>
      <c r="H9" s="99"/>
      <c r="I9" s="99"/>
      <c r="L9" s="81"/>
    </row>
    <row r="10" spans="1:9" ht="20.25" customHeight="1">
      <c r="A10" s="12"/>
      <c r="G10" s="11" t="s">
        <v>20</v>
      </c>
      <c r="H10" s="95">
        <v>44239</v>
      </c>
      <c r="I10" s="95"/>
    </row>
    <row r="11" spans="1:9" ht="20.25" customHeight="1">
      <c r="A11" s="12" t="s">
        <v>23</v>
      </c>
      <c r="G11" s="11" t="s">
        <v>21</v>
      </c>
      <c r="H11" s="95">
        <v>44238</v>
      </c>
      <c r="I11" s="95"/>
    </row>
    <row r="12" spans="1:11" ht="18" thickBot="1">
      <c r="A12" s="3" t="s">
        <v>13</v>
      </c>
      <c r="K12" s="52"/>
    </row>
    <row r="13" spans="1:14" ht="18" thickBot="1">
      <c r="A13" s="40" t="s">
        <v>0</v>
      </c>
      <c r="B13" s="8" t="s">
        <v>1</v>
      </c>
      <c r="C13" s="8" t="s">
        <v>9</v>
      </c>
      <c r="D13" s="8"/>
      <c r="E13" s="8" t="s">
        <v>2</v>
      </c>
      <c r="F13" s="8"/>
      <c r="G13" s="8" t="s">
        <v>3</v>
      </c>
      <c r="H13" s="8"/>
      <c r="I13" s="10" t="s">
        <v>6</v>
      </c>
      <c r="J13" s="84"/>
      <c r="N13" s="39"/>
    </row>
    <row r="14" spans="1:10" ht="18">
      <c r="A14" s="75"/>
      <c r="C14" s="5"/>
      <c r="D14" s="6"/>
      <c r="E14" s="5"/>
      <c r="F14" s="6"/>
      <c r="G14" s="5"/>
      <c r="H14" s="6"/>
      <c r="I14" s="30"/>
      <c r="J14" s="84"/>
    </row>
    <row r="15" spans="1:10" ht="19.5">
      <c r="A15" s="87" t="s">
        <v>28</v>
      </c>
      <c r="B15" s="72"/>
      <c r="C15" s="5"/>
      <c r="D15" s="6"/>
      <c r="E15" s="5"/>
      <c r="F15" s="6"/>
      <c r="G15" s="5"/>
      <c r="H15" s="6"/>
      <c r="I15" s="5"/>
      <c r="J15" s="84"/>
    </row>
    <row r="16" spans="1:10" ht="19.5" customHeight="1">
      <c r="A16" s="69" t="s">
        <v>17</v>
      </c>
      <c r="B16" s="73"/>
      <c r="C16" s="82">
        <v>4124.570000000001</v>
      </c>
      <c r="D16" s="32"/>
      <c r="E16" s="82">
        <v>0</v>
      </c>
      <c r="F16" s="32"/>
      <c r="G16" s="82">
        <v>0</v>
      </c>
      <c r="H16" s="32"/>
      <c r="I16" s="31">
        <f>SUM(C16)+E16-G16</f>
        <v>4124.570000000001</v>
      </c>
      <c r="J16" s="84"/>
    </row>
    <row r="17" spans="1:10" ht="19.5" customHeight="1">
      <c r="A17" s="69" t="s">
        <v>18</v>
      </c>
      <c r="B17" s="73"/>
      <c r="C17" s="82">
        <v>52960012.932</v>
      </c>
      <c r="D17" s="32"/>
      <c r="E17" s="82">
        <v>0</v>
      </c>
      <c r="F17" s="32"/>
      <c r="G17" s="82">
        <v>0</v>
      </c>
      <c r="H17" s="32"/>
      <c r="I17" s="31">
        <f>SUM(C17)+E17-G17</f>
        <v>52960012.932</v>
      </c>
      <c r="J17" s="84"/>
    </row>
    <row r="18" spans="1:10" ht="19.5" customHeight="1">
      <c r="A18" s="70" t="s">
        <v>19</v>
      </c>
      <c r="B18" s="74"/>
      <c r="C18" s="33">
        <f>SUM(C16:C17)</f>
        <v>52964137.502</v>
      </c>
      <c r="D18" s="34"/>
      <c r="E18" s="33">
        <f>SUM(E16:E17)</f>
        <v>0</v>
      </c>
      <c r="F18" s="32"/>
      <c r="G18" s="33">
        <f>SUM(G16:G17)</f>
        <v>0</v>
      </c>
      <c r="H18" s="34"/>
      <c r="I18" s="33">
        <f>SUM(C18)+E18-G18</f>
        <v>52964137.502</v>
      </c>
      <c r="J18" s="85"/>
    </row>
    <row r="19" spans="1:15" ht="18">
      <c r="A19" s="75"/>
      <c r="B19" s="72"/>
      <c r="C19" s="41"/>
      <c r="D19" s="42"/>
      <c r="E19" s="41"/>
      <c r="F19" s="55"/>
      <c r="G19" s="41"/>
      <c r="H19" s="42"/>
      <c r="I19" s="41"/>
      <c r="J19" s="84"/>
      <c r="O19" s="52"/>
    </row>
    <row r="20" spans="1:14" ht="19.5">
      <c r="A20" s="87" t="s">
        <v>29</v>
      </c>
      <c r="B20" s="72"/>
      <c r="C20" s="5"/>
      <c r="D20" s="6"/>
      <c r="E20" s="5"/>
      <c r="F20" s="6"/>
      <c r="G20" s="5"/>
      <c r="H20" s="6"/>
      <c r="I20" s="5"/>
      <c r="J20" s="84"/>
      <c r="N20" s="52"/>
    </row>
    <row r="21" spans="1:10" ht="19.5" customHeight="1">
      <c r="A21" s="69" t="s">
        <v>17</v>
      </c>
      <c r="B21" s="73"/>
      <c r="C21" s="82">
        <v>476253.659</v>
      </c>
      <c r="D21" s="32"/>
      <c r="E21" s="82">
        <v>0</v>
      </c>
      <c r="F21" s="32"/>
      <c r="G21" s="82">
        <v>0</v>
      </c>
      <c r="H21" s="32"/>
      <c r="I21" s="31">
        <f>SUM(C21)+E21-G21</f>
        <v>476253.659</v>
      </c>
      <c r="J21" s="84"/>
    </row>
    <row r="22" spans="1:12" ht="19.5" customHeight="1">
      <c r="A22" s="69" t="s">
        <v>18</v>
      </c>
      <c r="B22" s="73"/>
      <c r="C22" s="82">
        <v>54842414.259</v>
      </c>
      <c r="D22" s="32"/>
      <c r="E22" s="82">
        <v>600144.2</v>
      </c>
      <c r="F22" s="32"/>
      <c r="G22" s="82">
        <v>618875.71</v>
      </c>
      <c r="H22" s="43"/>
      <c r="I22" s="62">
        <f>SUM(C22)+E22-G22</f>
        <v>54823682.749000005</v>
      </c>
      <c r="J22" s="84"/>
      <c r="L22" s="91"/>
    </row>
    <row r="23" spans="1:10" ht="19.5" customHeight="1">
      <c r="A23" s="70" t="s">
        <v>19</v>
      </c>
      <c r="B23" s="74"/>
      <c r="C23" s="33">
        <f>SUM(C21:C22)</f>
        <v>55318667.918000005</v>
      </c>
      <c r="D23" s="34"/>
      <c r="E23" s="33">
        <f>SUM(E21:E22)</f>
        <v>600144.2</v>
      </c>
      <c r="F23" s="34"/>
      <c r="G23" s="33">
        <f>SUM(G21:G22)</f>
        <v>618875.71</v>
      </c>
      <c r="H23" s="34"/>
      <c r="I23" s="33">
        <f>SUM(I21:I22)</f>
        <v>55299936.40800001</v>
      </c>
      <c r="J23" s="85"/>
    </row>
    <row r="24" spans="1:10" ht="18">
      <c r="A24" s="75"/>
      <c r="B24" s="72"/>
      <c r="C24" s="5"/>
      <c r="D24" s="6"/>
      <c r="E24" s="5"/>
      <c r="F24" s="6"/>
      <c r="G24" s="5"/>
      <c r="H24" s="6"/>
      <c r="I24" s="5"/>
      <c r="J24" s="84"/>
    </row>
    <row r="25" spans="1:10" ht="19.5">
      <c r="A25" s="103" t="s">
        <v>22</v>
      </c>
      <c r="B25" s="104"/>
      <c r="C25" s="5"/>
      <c r="D25" s="6"/>
      <c r="E25" s="5"/>
      <c r="F25" s="6"/>
      <c r="G25" s="5"/>
      <c r="H25" s="6"/>
      <c r="I25" s="5"/>
      <c r="J25" s="84"/>
    </row>
    <row r="26" spans="1:10" ht="19.5" customHeight="1">
      <c r="A26" s="69" t="s">
        <v>17</v>
      </c>
      <c r="B26" s="73"/>
      <c r="C26" s="82">
        <v>61853.265</v>
      </c>
      <c r="D26" s="32"/>
      <c r="E26" s="82">
        <v>0</v>
      </c>
      <c r="F26" s="32"/>
      <c r="G26" s="82">
        <v>0</v>
      </c>
      <c r="H26" s="32"/>
      <c r="I26" s="31">
        <f>SUM(C26)+E26-G26</f>
        <v>61853.265</v>
      </c>
      <c r="J26" s="84"/>
    </row>
    <row r="27" spans="1:13" ht="19.5" customHeight="1">
      <c r="A27" s="69" t="s">
        <v>18</v>
      </c>
      <c r="B27" s="73"/>
      <c r="C27" s="82">
        <v>14924860.704</v>
      </c>
      <c r="D27" s="32"/>
      <c r="E27" s="82">
        <v>1009.6</v>
      </c>
      <c r="F27" s="32"/>
      <c r="G27" s="82">
        <v>4980.436</v>
      </c>
      <c r="H27" s="32"/>
      <c r="I27" s="62">
        <f>SUM(C27)+E27-G27</f>
        <v>14920889.867999999</v>
      </c>
      <c r="J27" s="84"/>
      <c r="M27" s="91"/>
    </row>
    <row r="28" spans="1:10" ht="19.5" customHeight="1">
      <c r="A28" s="70" t="s">
        <v>19</v>
      </c>
      <c r="B28" s="74"/>
      <c r="C28" s="33">
        <f>SUM(C26:C27)</f>
        <v>14986713.969</v>
      </c>
      <c r="D28" s="34"/>
      <c r="E28" s="33">
        <f>SUM(E26:E27)</f>
        <v>1009.6</v>
      </c>
      <c r="F28" s="32"/>
      <c r="G28" s="33">
        <f>SUM(G26:G27)</f>
        <v>4980.436</v>
      </c>
      <c r="H28" s="34"/>
      <c r="I28" s="33">
        <f>SUM(I26:I27)</f>
        <v>14982743.133</v>
      </c>
      <c r="J28" s="85"/>
    </row>
    <row r="29" spans="1:10" ht="19.5" customHeight="1">
      <c r="A29" s="69"/>
      <c r="B29" s="71"/>
      <c r="C29" s="31"/>
      <c r="D29" s="32"/>
      <c r="E29" s="31"/>
      <c r="F29" s="54"/>
      <c r="G29" s="31"/>
      <c r="H29" s="32"/>
      <c r="I29" s="62"/>
      <c r="J29" s="84"/>
    </row>
    <row r="30" spans="1:10" ht="19.5">
      <c r="A30" s="105" t="s">
        <v>27</v>
      </c>
      <c r="B30" s="106"/>
      <c r="C30" s="31"/>
      <c r="D30" s="32"/>
      <c r="E30" s="31"/>
      <c r="F30" s="32"/>
      <c r="G30" s="31"/>
      <c r="H30" s="32"/>
      <c r="I30" s="31"/>
      <c r="J30" s="84"/>
    </row>
    <row r="31" spans="1:10" ht="19.5" customHeight="1">
      <c r="A31" s="69" t="s">
        <v>17</v>
      </c>
      <c r="B31" s="71"/>
      <c r="C31" s="82">
        <v>304408.98</v>
      </c>
      <c r="D31" s="32"/>
      <c r="E31" s="82">
        <v>0</v>
      </c>
      <c r="F31" s="32"/>
      <c r="G31" s="82">
        <v>0</v>
      </c>
      <c r="H31" s="32"/>
      <c r="I31" s="31">
        <f>SUM(C31)+E31-G31</f>
        <v>304408.98</v>
      </c>
      <c r="J31" s="84"/>
    </row>
    <row r="32" spans="1:11" ht="19.5" customHeight="1">
      <c r="A32" s="69" t="s">
        <v>18</v>
      </c>
      <c r="B32" s="71"/>
      <c r="C32" s="83">
        <v>27414978.508</v>
      </c>
      <c r="D32" s="32"/>
      <c r="E32" s="82">
        <v>0</v>
      </c>
      <c r="F32" s="32"/>
      <c r="G32" s="82">
        <v>0</v>
      </c>
      <c r="H32" s="32"/>
      <c r="I32" s="31">
        <f>SUM(C32)+E32-G32</f>
        <v>27414978.508</v>
      </c>
      <c r="J32" s="84"/>
      <c r="K32" s="52"/>
    </row>
    <row r="33" spans="1:10" ht="19.5" customHeight="1">
      <c r="A33" s="70" t="s">
        <v>19</v>
      </c>
      <c r="B33" s="74"/>
      <c r="C33" s="33">
        <f>SUM(C31:C32)</f>
        <v>27719387.488</v>
      </c>
      <c r="D33" s="34"/>
      <c r="E33" s="33">
        <f>SUM(E31:E32)</f>
        <v>0</v>
      </c>
      <c r="F33" s="34"/>
      <c r="G33" s="33">
        <f>SUM(G31:G32)</f>
        <v>0</v>
      </c>
      <c r="H33" s="34"/>
      <c r="I33" s="33">
        <f>SUM(I31:I32)</f>
        <v>27719387.488</v>
      </c>
      <c r="J33" s="85"/>
    </row>
    <row r="34" spans="1:10" ht="18">
      <c r="A34" s="75"/>
      <c r="B34" s="72"/>
      <c r="C34" s="5"/>
      <c r="D34" s="6"/>
      <c r="E34" s="5"/>
      <c r="F34" s="6"/>
      <c r="G34" s="5"/>
      <c r="H34" s="6"/>
      <c r="I34" s="5"/>
      <c r="J34" s="84"/>
    </row>
    <row r="35" spans="1:10" ht="19.5">
      <c r="A35" s="103" t="s">
        <v>30</v>
      </c>
      <c r="B35" s="104"/>
      <c r="C35" s="5"/>
      <c r="D35" s="6"/>
      <c r="E35" s="5"/>
      <c r="F35" s="6"/>
      <c r="G35" s="5"/>
      <c r="H35" s="6"/>
      <c r="I35" s="5"/>
      <c r="J35" s="84"/>
    </row>
    <row r="36" spans="1:10" ht="19.5" customHeight="1">
      <c r="A36" s="69" t="s">
        <v>17</v>
      </c>
      <c r="B36" s="73"/>
      <c r="C36" s="82">
        <v>4065.32</v>
      </c>
      <c r="D36" s="32"/>
      <c r="E36" s="82">
        <v>0</v>
      </c>
      <c r="F36" s="32"/>
      <c r="G36" s="82">
        <v>0</v>
      </c>
      <c r="H36" s="32"/>
      <c r="I36" s="31">
        <f>SUM(C36)+E36-G36</f>
        <v>4065.32</v>
      </c>
      <c r="J36" s="84"/>
    </row>
    <row r="37" spans="1:14" ht="19.5" customHeight="1">
      <c r="A37" s="69" t="s">
        <v>18</v>
      </c>
      <c r="B37" s="73"/>
      <c r="C37" s="82">
        <v>3218777.5650000004</v>
      </c>
      <c r="D37" s="32"/>
      <c r="E37" s="82">
        <v>0</v>
      </c>
      <c r="F37" s="32"/>
      <c r="G37" s="82">
        <v>0</v>
      </c>
      <c r="H37" s="32"/>
      <c r="I37" s="31">
        <f>SUM(C37)+E37-G37</f>
        <v>3218777.5650000004</v>
      </c>
      <c r="J37" s="84"/>
      <c r="N37" s="52"/>
    </row>
    <row r="38" spans="1:10" ht="19.5" customHeight="1">
      <c r="A38" s="70" t="s">
        <v>19</v>
      </c>
      <c r="B38" s="74"/>
      <c r="C38" s="33">
        <f>SUM(C36:C37)</f>
        <v>3222842.8850000002</v>
      </c>
      <c r="D38" s="34"/>
      <c r="E38" s="33">
        <f>SUM(E36:E37)</f>
        <v>0</v>
      </c>
      <c r="F38" s="34"/>
      <c r="G38" s="33">
        <f>SUM(G36:G37)</f>
        <v>0</v>
      </c>
      <c r="H38" s="34"/>
      <c r="I38" s="33">
        <f>SUM(I36:I37)</f>
        <v>3222842.8850000002</v>
      </c>
      <c r="J38" s="85"/>
    </row>
    <row r="39" spans="1:10" ht="19.5" customHeight="1">
      <c r="A39" s="69"/>
      <c r="B39" s="71"/>
      <c r="C39" s="31"/>
      <c r="D39" s="32"/>
      <c r="E39" s="31"/>
      <c r="F39" s="32"/>
      <c r="G39" s="31"/>
      <c r="H39" s="32"/>
      <c r="I39" s="31"/>
      <c r="J39" s="84"/>
    </row>
    <row r="40" spans="1:10" ht="19.5" customHeight="1">
      <c r="A40" s="88" t="s">
        <v>25</v>
      </c>
      <c r="B40" s="71"/>
      <c r="C40" s="31"/>
      <c r="D40" s="32"/>
      <c r="E40" s="31"/>
      <c r="F40" s="32"/>
      <c r="G40" s="31"/>
      <c r="H40" s="32"/>
      <c r="I40" s="31"/>
      <c r="J40" s="84"/>
    </row>
    <row r="41" spans="1:10" ht="19.5" customHeight="1">
      <c r="A41" s="69" t="s">
        <v>17</v>
      </c>
      <c r="B41" s="71"/>
      <c r="C41" s="82">
        <v>0</v>
      </c>
      <c r="D41" s="32"/>
      <c r="E41" s="82">
        <v>0</v>
      </c>
      <c r="F41" s="32"/>
      <c r="G41" s="82">
        <v>0</v>
      </c>
      <c r="H41" s="32"/>
      <c r="I41" s="31">
        <f>SUM(C41,E41,-G41)</f>
        <v>0</v>
      </c>
      <c r="J41" s="84"/>
    </row>
    <row r="42" spans="1:10" ht="19.5" customHeight="1">
      <c r="A42" s="69" t="s">
        <v>18</v>
      </c>
      <c r="B42" s="71"/>
      <c r="C42" s="82">
        <v>12445767.533</v>
      </c>
      <c r="D42" s="32"/>
      <c r="E42" s="82">
        <v>0</v>
      </c>
      <c r="F42" s="32"/>
      <c r="G42" s="82">
        <v>0</v>
      </c>
      <c r="H42" s="32"/>
      <c r="I42" s="31">
        <f>SUM(C42,E42,-G42)</f>
        <v>12445767.533</v>
      </c>
      <c r="J42" s="84"/>
    </row>
    <row r="43" spans="1:10" ht="19.5" customHeight="1">
      <c r="A43" s="69" t="s">
        <v>19</v>
      </c>
      <c r="B43" s="71"/>
      <c r="C43" s="31">
        <f>SUM(C41:C42)</f>
        <v>12445767.533</v>
      </c>
      <c r="D43" s="32"/>
      <c r="E43" s="31">
        <f>SUM(E41:E42)</f>
        <v>0</v>
      </c>
      <c r="F43" s="32"/>
      <c r="G43" s="31">
        <f>SUM(G41:G42)</f>
        <v>0</v>
      </c>
      <c r="H43" s="32"/>
      <c r="I43" s="31">
        <f>SUM(I41:I42)</f>
        <v>12445767.533</v>
      </c>
      <c r="J43" s="85"/>
    </row>
    <row r="44" spans="1:10" ht="19.5" customHeight="1">
      <c r="A44" s="76"/>
      <c r="B44" s="77"/>
      <c r="C44" s="56"/>
      <c r="D44" s="57"/>
      <c r="E44" s="56"/>
      <c r="F44" s="57"/>
      <c r="G44" s="56"/>
      <c r="H44" s="57"/>
      <c r="I44" s="56"/>
      <c r="J44" s="84"/>
    </row>
    <row r="45" spans="1:10" ht="19.5">
      <c r="A45" s="87" t="s">
        <v>26</v>
      </c>
      <c r="B45" s="78"/>
      <c r="C45" s="5"/>
      <c r="D45" s="58"/>
      <c r="E45" s="5"/>
      <c r="F45" s="58"/>
      <c r="G45" s="5"/>
      <c r="H45" s="58"/>
      <c r="I45" s="5"/>
      <c r="J45" s="84"/>
    </row>
    <row r="46" spans="1:12" ht="19.5" customHeight="1">
      <c r="A46" s="69" t="s">
        <v>17</v>
      </c>
      <c r="B46" s="73"/>
      <c r="C46" s="82">
        <v>0</v>
      </c>
      <c r="D46" s="32"/>
      <c r="E46" s="82">
        <v>0</v>
      </c>
      <c r="F46" s="32"/>
      <c r="G46" s="82">
        <v>0</v>
      </c>
      <c r="H46" s="32"/>
      <c r="I46" s="62">
        <f>SUM(C46)+E46-G46</f>
        <v>0</v>
      </c>
      <c r="J46" s="84"/>
      <c r="L46" s="86"/>
    </row>
    <row r="47" spans="1:13" ht="19.5" customHeight="1">
      <c r="A47" s="69" t="s">
        <v>18</v>
      </c>
      <c r="B47" s="73"/>
      <c r="C47" s="82">
        <v>31496182.871</v>
      </c>
      <c r="D47" s="32"/>
      <c r="E47" s="82">
        <v>329740.55</v>
      </c>
      <c r="F47" s="32"/>
      <c r="G47" s="83">
        <v>0</v>
      </c>
      <c r="H47" s="32"/>
      <c r="I47" s="31">
        <f>SUM(C47)+E47-G47</f>
        <v>31825923.421</v>
      </c>
      <c r="J47" s="84"/>
      <c r="M47" s="92"/>
    </row>
    <row r="48" spans="1:10" ht="18.75">
      <c r="A48" s="70" t="s">
        <v>19</v>
      </c>
      <c r="B48" s="74"/>
      <c r="C48" s="33">
        <f>SUM(C46:C47)</f>
        <v>31496182.871</v>
      </c>
      <c r="D48" s="34"/>
      <c r="E48" s="33">
        <f>SUM(E46:E47)</f>
        <v>329740.55</v>
      </c>
      <c r="F48" s="32"/>
      <c r="G48" s="33">
        <f>SUM(G46:G47)</f>
        <v>0</v>
      </c>
      <c r="H48" s="34"/>
      <c r="I48" s="33">
        <f>SUM(I46:I47)</f>
        <v>31825923.421</v>
      </c>
      <c r="J48" s="85"/>
    </row>
    <row r="49" spans="1:10" ht="18" thickBot="1">
      <c r="A49" s="64"/>
      <c r="B49" s="59"/>
      <c r="C49" s="5"/>
      <c r="D49" s="6"/>
      <c r="E49" s="44"/>
      <c r="F49" s="53"/>
      <c r="G49" s="5"/>
      <c r="H49" s="6"/>
      <c r="I49" s="5"/>
      <c r="J49" s="84"/>
    </row>
    <row r="50" spans="1:10" ht="21.75" customHeight="1">
      <c r="A50" s="20" t="s">
        <v>4</v>
      </c>
      <c r="B50" s="21" t="s">
        <v>1</v>
      </c>
      <c r="C50" s="22">
        <f>SUM(C16,C21,C26,C31,C36,C41,C46)</f>
        <v>850705.7939999999</v>
      </c>
      <c r="D50" s="23"/>
      <c r="E50" s="45">
        <f>SUM(E16,E21,E26,E31,E36,E41,E46)</f>
        <v>0</v>
      </c>
      <c r="F50" s="23"/>
      <c r="G50" s="22">
        <f>SUM(G16,G21,G26,G31,G36,G41,G46)</f>
        <v>0</v>
      </c>
      <c r="H50" s="23"/>
      <c r="I50" s="22">
        <f>SUM(I16,I21,I26,I31,I36,I41,I46)</f>
        <v>850705.7939999999</v>
      </c>
      <c r="J50" s="84"/>
    </row>
    <row r="51" spans="1:10" ht="21.75" customHeight="1">
      <c r="A51" s="17" t="s">
        <v>5</v>
      </c>
      <c r="B51" s="11"/>
      <c r="C51" s="18">
        <f>SUM(C17,C22,C27,C32,C37,C42,C47)</f>
        <v>197302994.37199998</v>
      </c>
      <c r="D51" s="19"/>
      <c r="E51" s="18">
        <f>SUM(E17,E22,E27,E32,E37,E42,E47)</f>
        <v>930894.3499999999</v>
      </c>
      <c r="F51" s="19"/>
      <c r="G51" s="18">
        <f>SUM(G17,G22,G27,G32,G37,G42,G47)</f>
        <v>623856.146</v>
      </c>
      <c r="H51" s="19"/>
      <c r="I51" s="18">
        <f>SUM(I17,I22,I27,I32,I37,I42,I47)</f>
        <v>197610032.57599998</v>
      </c>
      <c r="J51" s="84"/>
    </row>
    <row r="52" spans="1:10" ht="21.75" customHeight="1" thickBot="1">
      <c r="A52" s="24" t="s">
        <v>7</v>
      </c>
      <c r="B52" s="25" t="s">
        <v>1</v>
      </c>
      <c r="C52" s="26">
        <f>SUM(C18,C23,C28,C33,C38,C43,C48)</f>
        <v>198153700.16599998</v>
      </c>
      <c r="D52" s="27"/>
      <c r="E52" s="28">
        <f>SUM(E18,E23,E28,E33,E38,E43,E48)</f>
        <v>930894.3499999999</v>
      </c>
      <c r="F52" s="27"/>
      <c r="G52" s="28">
        <f>SUM(G18,G23,G28,G33,G38,G43,G48)</f>
        <v>623856.146</v>
      </c>
      <c r="H52" s="27"/>
      <c r="I52" s="28">
        <f>SUM(I18,I23,I28,I33,I38,I43,I48)</f>
        <v>198460738.36999997</v>
      </c>
      <c r="J52" s="84"/>
    </row>
    <row r="54" spans="6:7" ht="18">
      <c r="F54" s="49"/>
      <c r="G54" s="49"/>
    </row>
    <row r="55" spans="1:9" ht="18">
      <c r="A55" s="46" t="s">
        <v>14</v>
      </c>
      <c r="B55" s="36"/>
      <c r="C55" s="36"/>
      <c r="D55" s="36"/>
      <c r="E55" s="36"/>
      <c r="F55" s="47"/>
      <c r="G55" s="47"/>
      <c r="H55" s="39"/>
      <c r="I55" s="47"/>
    </row>
    <row r="56" spans="1:13" ht="18">
      <c r="A56" s="79" t="s">
        <v>24</v>
      </c>
      <c r="B56" s="36"/>
      <c r="C56" s="36"/>
      <c r="D56" s="36"/>
      <c r="E56" s="36"/>
      <c r="F56" s="46"/>
      <c r="G56" s="46"/>
      <c r="H56" s="47"/>
      <c r="I56" s="47"/>
      <c r="M56" s="86"/>
    </row>
    <row r="57" spans="1:9" ht="18">
      <c r="A57" s="46" t="s">
        <v>16</v>
      </c>
      <c r="B57" s="36"/>
      <c r="C57" s="36"/>
      <c r="D57" s="36"/>
      <c r="E57" s="36"/>
      <c r="F57" s="47"/>
      <c r="G57" s="47"/>
      <c r="H57" s="47"/>
      <c r="I57" s="47"/>
    </row>
    <row r="58" ht="18">
      <c r="A58" s="48"/>
    </row>
    <row r="59" spans="1:9" ht="18">
      <c r="A59" s="100" t="s">
        <v>10</v>
      </c>
      <c r="B59" s="94"/>
      <c r="C59" s="94"/>
      <c r="D59" s="94"/>
      <c r="E59" s="94"/>
      <c r="F59" s="94"/>
      <c r="G59" s="94"/>
      <c r="H59" s="94"/>
      <c r="I59" s="94"/>
    </row>
    <row r="60" spans="1:9" ht="18">
      <c r="A60" s="100" t="s">
        <v>11</v>
      </c>
      <c r="B60" s="94"/>
      <c r="C60" s="94"/>
      <c r="D60" s="94"/>
      <c r="E60" s="94"/>
      <c r="F60" s="94"/>
      <c r="G60" s="94"/>
      <c r="H60" s="94"/>
      <c r="I60" s="94"/>
    </row>
  </sheetData>
  <sheetProtection formatCells="0"/>
  <mergeCells count="9">
    <mergeCell ref="A59:I59"/>
    <mergeCell ref="A60:I60"/>
    <mergeCell ref="A5:I5"/>
    <mergeCell ref="A9:I9"/>
    <mergeCell ref="H10:I10"/>
    <mergeCell ref="H11:I11"/>
    <mergeCell ref="A25:B25"/>
    <mergeCell ref="A30:B30"/>
    <mergeCell ref="A35:B35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Windows User</cp:lastModifiedBy>
  <cp:lastPrinted>2021-01-12T18:56:53Z</cp:lastPrinted>
  <dcterms:created xsi:type="dcterms:W3CDTF">2014-07-03T13:06:25Z</dcterms:created>
  <dcterms:modified xsi:type="dcterms:W3CDTF">2021-02-12T18:50:30Z</dcterms:modified>
  <cp:category/>
  <cp:version/>
  <cp:contentType/>
  <cp:contentStatus/>
</cp:coreProperties>
</file>