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" yWindow="630" windowWidth="13635" windowHeight="8535" activeTab="0"/>
  </bookViews>
  <sheets>
    <sheet name="Gold" sheetId="1" r:id="rId1"/>
    <sheet name="Silver" sheetId="2" r:id="rId2"/>
  </sheets>
  <definedNames>
    <definedName name="_xlnm.Print_Area" localSheetId="1">'Silver'!$A$1:$I$56</definedName>
  </definedNames>
  <calcPr fullCalcOnLoad="1"/>
</workbook>
</file>

<file path=xl/sharedStrings.xml><?xml version="1.0" encoding="utf-8"?>
<sst xmlns="http://schemas.openxmlformats.org/spreadsheetml/2006/main" count="103" uniqueCount="37">
  <si>
    <t>DEPOSITORY</t>
  </si>
  <si>
    <t/>
  </si>
  <si>
    <t>RECEIVED</t>
  </si>
  <si>
    <t>WITHDRAWN</t>
  </si>
  <si>
    <t>BRINK'S, INC.</t>
  </si>
  <si>
    <t xml:space="preserve">  Registered</t>
  </si>
  <si>
    <t xml:space="preserve">  Eligible</t>
  </si>
  <si>
    <t xml:space="preserve">  Total</t>
  </si>
  <si>
    <t>HSBC BANK, USA</t>
  </si>
  <si>
    <t>MANFRA, TORDELLA &amp; BROOKES, INC.</t>
  </si>
  <si>
    <t>TOTAL REGISTERED</t>
  </si>
  <si>
    <t>TOTAL ELIGIBLE</t>
  </si>
  <si>
    <t>TODAY'S TOTAL</t>
  </si>
  <si>
    <t>GRAND TOTAL</t>
  </si>
  <si>
    <t>METAL VAULT  STATISTICS</t>
  </si>
  <si>
    <t>CNT DEPOSITORY INC.</t>
  </si>
  <si>
    <t xml:space="preserve">THE BANK OF NOVA SCOTIA </t>
  </si>
  <si>
    <t>PREVIOUS  DAY</t>
  </si>
  <si>
    <t>For questions regarding this report please contact the Commodity Operations Department at (212)-748-4110</t>
  </si>
  <si>
    <t>or email at commoditiesoperations@theice.com</t>
  </si>
  <si>
    <t>GOLD Large (ZG) and Mini Contract (YG)</t>
  </si>
  <si>
    <t>Reported in Troy ounces</t>
  </si>
  <si>
    <t xml:space="preserve">The Exchange has made every attempt to provide accurate and complete data. The information contained in this report is compiled </t>
  </si>
  <si>
    <t xml:space="preserve">for you convenience and is furnished for informational purpose only without responsibility for accuracy. Errors or omissions </t>
  </si>
  <si>
    <t>or any other information contained in this report shall not be made the basis for any claim, demand or cause of action.</t>
  </si>
  <si>
    <t>International Depository Service of Delaware</t>
  </si>
  <si>
    <t>Registered</t>
  </si>
  <si>
    <t>Eligible</t>
  </si>
  <si>
    <t>Total</t>
  </si>
  <si>
    <t>Report Date</t>
  </si>
  <si>
    <t>Activity Date</t>
  </si>
  <si>
    <t>Delaware Depository</t>
  </si>
  <si>
    <t>SILVER Large (ZI) and Mini Contract (YI)</t>
  </si>
  <si>
    <t xml:space="preserve">DELAWARE DEPOSITORY </t>
  </si>
  <si>
    <t>(Approved for Large Silver ZI only)</t>
  </si>
  <si>
    <t xml:space="preserve">for your convenience and is furnished for informational purpose only without responsibility for accuracy. Errors or omissions </t>
  </si>
  <si>
    <t>Loomis International (US) Inc.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</si>
</sst>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[$-409]dddd\,\ mmmm\ dd\,\ yyyy"/>
    <numFmt numFmtId="166" formatCode="mm/dd/yy;@"/>
    <numFmt numFmtId="167" formatCode="_(* #,##0.000_);_(* \(#,##0.000\);_(* &quot;-&quot;??_);_(@_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#,##0.000;[Red]#,##0.000"/>
  </numFmts>
  <fonts count="57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5"/>
      <name val="Times New Roman"/>
      <family val="1"/>
    </font>
    <font>
      <sz val="10"/>
      <name val="Calibri"/>
      <family val="2"/>
    </font>
    <font>
      <sz val="14"/>
      <name val="Calibri"/>
      <family val="2"/>
    </font>
    <font>
      <b/>
      <sz val="1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4"/>
      <color indexed="10"/>
      <name val="Times New Roman"/>
      <family val="1"/>
    </font>
    <font>
      <sz val="15"/>
      <color indexed="10"/>
      <name val="Times New Roman"/>
      <family val="1"/>
    </font>
    <font>
      <b/>
      <sz val="16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4"/>
      <color rgb="FFFF0000"/>
      <name val="Times New Roman"/>
      <family val="1"/>
    </font>
    <font>
      <sz val="15"/>
      <color rgb="FFFF0000"/>
      <name val="Times New Roman"/>
      <family val="1"/>
    </font>
    <font>
      <b/>
      <sz val="16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8"/>
      </left>
      <right>
        <color indexed="8"/>
      </right>
      <top style="medium"/>
      <bottom style="medium"/>
    </border>
    <border>
      <left style="thin"/>
      <right>
        <color indexed="8"/>
      </right>
      <top style="medium"/>
      <bottom style="medium"/>
    </border>
    <border>
      <left>
        <color indexed="8"/>
      </left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>
        <color indexed="8"/>
      </top>
      <bottom>
        <color indexed="63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8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8"/>
      </top>
      <bottom style="medium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8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64" fontId="6" fillId="0" borderId="13" xfId="0" applyNumberFormat="1" applyFont="1" applyBorder="1" applyAlignment="1">
      <alignment horizontal="center"/>
    </xf>
    <xf numFmtId="164" fontId="6" fillId="33" borderId="0" xfId="0" applyNumberFormat="1" applyFont="1" applyFill="1" applyBorder="1" applyAlignment="1">
      <alignment horizontal="center"/>
    </xf>
    <xf numFmtId="164" fontId="6" fillId="0" borderId="14" xfId="0" applyNumberFormat="1" applyFont="1" applyBorder="1" applyAlignment="1">
      <alignment horizontal="center"/>
    </xf>
    <xf numFmtId="164" fontId="6" fillId="33" borderId="15" xfId="0" applyNumberFormat="1" applyFont="1" applyFill="1" applyBorder="1" applyAlignment="1">
      <alignment horizontal="center"/>
    </xf>
    <xf numFmtId="0" fontId="6" fillId="0" borderId="16" xfId="0" applyFont="1" applyBorder="1" applyAlignment="1">
      <alignment/>
    </xf>
    <xf numFmtId="164" fontId="6" fillId="0" borderId="17" xfId="0" applyNumberFormat="1" applyFont="1" applyBorder="1" applyAlignment="1">
      <alignment horizontal="center"/>
    </xf>
    <xf numFmtId="164" fontId="6" fillId="33" borderId="16" xfId="0" applyNumberFormat="1" applyFont="1" applyFill="1" applyBorder="1" applyAlignment="1">
      <alignment horizontal="center"/>
    </xf>
    <xf numFmtId="164" fontId="6" fillId="0" borderId="18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left" vertical="top"/>
    </xf>
    <xf numFmtId="0" fontId="53" fillId="0" borderId="0" xfId="0" applyFont="1" applyAlignment="1">
      <alignment/>
    </xf>
    <xf numFmtId="0" fontId="2" fillId="0" borderId="11" xfId="0" applyFont="1" applyBorder="1" applyAlignment="1">
      <alignment horizontal="left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54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34" borderId="19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19" xfId="0" applyFill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13" xfId="0" applyFont="1" applyFill="1" applyBorder="1" applyAlignment="1">
      <alignment/>
    </xf>
    <xf numFmtId="164" fontId="7" fillId="0" borderId="13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center"/>
    </xf>
    <xf numFmtId="164" fontId="7" fillId="0" borderId="20" xfId="0" applyNumberFormat="1" applyFont="1" applyFill="1" applyBorder="1" applyAlignment="1">
      <alignment horizontal="center"/>
    </xf>
    <xf numFmtId="164" fontId="7" fillId="0" borderId="21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1" fillId="0" borderId="22" xfId="0" applyFont="1" applyFill="1" applyBorder="1" applyAlignment="1">
      <alignment/>
    </xf>
    <xf numFmtId="164" fontId="1" fillId="0" borderId="13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164" fontId="55" fillId="0" borderId="0" xfId="0" applyNumberFormat="1" applyFont="1" applyFill="1" applyBorder="1" applyAlignment="1">
      <alignment horizontal="center"/>
    </xf>
    <xf numFmtId="0" fontId="1" fillId="0" borderId="23" xfId="0" applyFont="1" applyFill="1" applyBorder="1" applyAlignment="1">
      <alignment/>
    </xf>
    <xf numFmtId="0" fontId="1" fillId="0" borderId="24" xfId="0" applyFont="1" applyFill="1" applyBorder="1" applyAlignment="1">
      <alignment/>
    </xf>
    <xf numFmtId="0" fontId="9" fillId="0" borderId="22" xfId="0" applyFont="1" applyFill="1" applyBorder="1" applyAlignment="1">
      <alignment/>
    </xf>
    <xf numFmtId="164" fontId="7" fillId="0" borderId="17" xfId="0" applyNumberFormat="1" applyFont="1" applyFill="1" applyBorder="1" applyAlignment="1">
      <alignment horizontal="center"/>
    </xf>
    <xf numFmtId="164" fontId="7" fillId="0" borderId="25" xfId="0" applyNumberFormat="1" applyFont="1" applyFill="1" applyBorder="1" applyAlignment="1">
      <alignment horizontal="center"/>
    </xf>
    <xf numFmtId="164" fontId="1" fillId="0" borderId="23" xfId="0" applyNumberFormat="1" applyFont="1" applyFill="1" applyBorder="1" applyAlignment="1">
      <alignment horizontal="center"/>
    </xf>
    <xf numFmtId="164" fontId="7" fillId="0" borderId="23" xfId="0" applyNumberFormat="1" applyFont="1" applyFill="1" applyBorder="1" applyAlignment="1">
      <alignment horizontal="center"/>
    </xf>
    <xf numFmtId="0" fontId="8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6" fillId="34" borderId="26" xfId="0" applyFont="1" applyFill="1" applyBorder="1" applyAlignment="1">
      <alignment/>
    </xf>
    <xf numFmtId="0" fontId="1" fillId="34" borderId="27" xfId="0" applyFont="1" applyFill="1" applyBorder="1" applyAlignment="1">
      <alignment/>
    </xf>
    <xf numFmtId="0" fontId="7" fillId="34" borderId="19" xfId="0" applyFont="1" applyFill="1" applyBorder="1" applyAlignment="1">
      <alignment/>
    </xf>
    <xf numFmtId="0" fontId="7" fillId="34" borderId="27" xfId="0" applyFont="1" applyFill="1" applyBorder="1" applyAlignment="1">
      <alignment/>
    </xf>
    <xf numFmtId="0" fontId="7" fillId="34" borderId="28" xfId="0" applyFont="1" applyFill="1" applyBorder="1" applyAlignment="1">
      <alignment/>
    </xf>
    <xf numFmtId="0" fontId="7" fillId="34" borderId="29" xfId="0" applyFont="1" applyFill="1" applyBorder="1" applyAlignment="1">
      <alignment/>
    </xf>
    <xf numFmtId="0" fontId="1" fillId="34" borderId="19" xfId="0" applyFont="1" applyFill="1" applyBorder="1" applyAlignment="1">
      <alignment/>
    </xf>
    <xf numFmtId="0" fontId="1" fillId="34" borderId="0" xfId="0" applyFont="1" applyFill="1" applyAlignment="1">
      <alignment/>
    </xf>
    <xf numFmtId="0" fontId="7" fillId="34" borderId="30" xfId="0" applyFont="1" applyFill="1" applyBorder="1" applyAlignment="1">
      <alignment/>
    </xf>
    <xf numFmtId="0" fontId="1" fillId="34" borderId="31" xfId="0" applyFont="1" applyFill="1" applyBorder="1" applyAlignment="1">
      <alignment/>
    </xf>
    <xf numFmtId="0" fontId="7" fillId="34" borderId="0" xfId="0" applyFont="1" applyFill="1" applyAlignment="1">
      <alignment/>
    </xf>
    <xf numFmtId="0" fontId="7" fillId="34" borderId="21" xfId="0" applyFont="1" applyFill="1" applyBorder="1" applyAlignment="1">
      <alignment/>
    </xf>
    <xf numFmtId="0" fontId="1" fillId="34" borderId="0" xfId="0" applyFont="1" applyFill="1" applyAlignment="1">
      <alignment/>
    </xf>
    <xf numFmtId="0" fontId="7" fillId="34" borderId="0" xfId="0" applyFont="1" applyFill="1" applyBorder="1" applyAlignment="1">
      <alignment/>
    </xf>
    <xf numFmtId="0" fontId="5" fillId="34" borderId="27" xfId="0" applyFont="1" applyFill="1" applyBorder="1" applyAlignment="1">
      <alignment vertical="top" wrapText="1"/>
    </xf>
    <xf numFmtId="0" fontId="1" fillId="34" borderId="24" xfId="0" applyFont="1" applyFill="1" applyBorder="1" applyAlignment="1">
      <alignment/>
    </xf>
    <xf numFmtId="0" fontId="7" fillId="34" borderId="25" xfId="0" applyFont="1" applyFill="1" applyBorder="1" applyAlignment="1">
      <alignment/>
    </xf>
    <xf numFmtId="0" fontId="6" fillId="34" borderId="32" xfId="0" applyFont="1" applyFill="1" applyBorder="1" applyAlignment="1">
      <alignment/>
    </xf>
    <xf numFmtId="0" fontId="6" fillId="34" borderId="15" xfId="0" applyFont="1" applyFill="1" applyBorder="1" applyAlignment="1">
      <alignment/>
    </xf>
    <xf numFmtId="0" fontId="6" fillId="34" borderId="0" xfId="0" applyFont="1" applyFill="1" applyAlignment="1">
      <alignment/>
    </xf>
    <xf numFmtId="0" fontId="6" fillId="34" borderId="16" xfId="0" applyFont="1" applyFill="1" applyBorder="1" applyAlignment="1">
      <alignment/>
    </xf>
    <xf numFmtId="0" fontId="5" fillId="34" borderId="19" xfId="0" applyFont="1" applyFill="1" applyBorder="1" applyAlignment="1">
      <alignment horizontal="left" vertical="top"/>
    </xf>
    <xf numFmtId="0" fontId="10" fillId="34" borderId="19" xfId="0" applyFont="1" applyFill="1" applyBorder="1" applyAlignment="1">
      <alignment horizontal="left" vertical="top" wrapText="1"/>
    </xf>
    <xf numFmtId="0" fontId="5" fillId="34" borderId="19" xfId="0" applyFont="1" applyFill="1" applyBorder="1" applyAlignment="1">
      <alignment vertical="top" wrapText="1"/>
    </xf>
    <xf numFmtId="0" fontId="5" fillId="34" borderId="33" xfId="0" applyFont="1" applyFill="1" applyBorder="1" applyAlignment="1">
      <alignment horizontal="left" vertical="top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6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5" fillId="34" borderId="19" xfId="0" applyFont="1" applyFill="1" applyBorder="1" applyAlignment="1">
      <alignment horizontal="left" vertical="top"/>
    </xf>
    <xf numFmtId="0" fontId="5" fillId="34" borderId="27" xfId="0" applyFont="1" applyFill="1" applyBorder="1" applyAlignment="1">
      <alignment horizontal="left" vertical="top"/>
    </xf>
    <xf numFmtId="0" fontId="56" fillId="34" borderId="19" xfId="0" applyFont="1" applyFill="1" applyBorder="1" applyAlignment="1">
      <alignment horizontal="left" vertical="top" wrapText="1"/>
    </xf>
    <xf numFmtId="0" fontId="56" fillId="34" borderId="27" xfId="0" applyFont="1" applyFill="1" applyBorder="1" applyAlignment="1">
      <alignment horizontal="left" vertical="top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1066800</xdr:colOff>
      <xdr:row>4</xdr:row>
      <xdr:rowOff>76200</xdr:rowOff>
    </xdr:to>
    <xdr:pic>
      <xdr:nvPicPr>
        <xdr:cNvPr id="1" name="Picture 1" descr="FUS_FAQ_H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054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1066800</xdr:colOff>
      <xdr:row>5</xdr:row>
      <xdr:rowOff>28575</xdr:rowOff>
    </xdr:to>
    <xdr:pic>
      <xdr:nvPicPr>
        <xdr:cNvPr id="1" name="Picture 1" descr="FUS_FAQ_H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292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J58"/>
  <sheetViews>
    <sheetView tabSelected="1" zoomScale="70" zoomScaleNormal="70" zoomScalePageLayoutView="0" workbookViewId="0" topLeftCell="A1">
      <selection activeCell="M7" sqref="M7"/>
    </sheetView>
  </sheetViews>
  <sheetFormatPr defaultColWidth="9.140625" defaultRowHeight="12.75"/>
  <cols>
    <col min="1" max="1" width="56.57421875" style="1" customWidth="1"/>
    <col min="2" max="2" width="7.00390625" style="1" customWidth="1"/>
    <col min="3" max="3" width="19.8515625" style="1" customWidth="1"/>
    <col min="4" max="4" width="3.28125" style="1" customWidth="1"/>
    <col min="5" max="5" width="18.28125" style="1" customWidth="1"/>
    <col min="6" max="6" width="3.28125" style="1" customWidth="1"/>
    <col min="7" max="7" width="18.28125" style="1" customWidth="1"/>
    <col min="8" max="8" width="3.28125" style="1" customWidth="1"/>
    <col min="9" max="9" width="29.57421875" style="1" customWidth="1"/>
    <col min="10" max="10" width="9.140625" style="29" customWidth="1"/>
  </cols>
  <sheetData>
    <row r="5" spans="1:9" ht="18.75">
      <c r="A5" s="80"/>
      <c r="B5" s="81"/>
      <c r="C5" s="81"/>
      <c r="D5" s="81"/>
      <c r="E5" s="81"/>
      <c r="F5" s="81"/>
      <c r="G5" s="81"/>
      <c r="H5" s="81"/>
      <c r="I5" s="81"/>
    </row>
    <row r="6" ht="18.75">
      <c r="A6" s="3"/>
    </row>
    <row r="7" spans="1:9" ht="20.25">
      <c r="A7" s="82" t="s">
        <v>14</v>
      </c>
      <c r="B7" s="83"/>
      <c r="C7" s="83"/>
      <c r="D7" s="83"/>
      <c r="E7" s="83"/>
      <c r="F7" s="83"/>
      <c r="G7" s="83"/>
      <c r="H7" s="83"/>
      <c r="I7" s="83"/>
    </row>
    <row r="8" spans="1:9" ht="20.25" customHeight="1">
      <c r="A8" s="9"/>
      <c r="G8" s="21" t="s">
        <v>29</v>
      </c>
      <c r="H8" s="79">
        <v>43699</v>
      </c>
      <c r="I8" s="79"/>
    </row>
    <row r="9" spans="1:9" ht="20.25" customHeight="1">
      <c r="A9" s="9" t="s">
        <v>20</v>
      </c>
      <c r="G9" s="8" t="s">
        <v>30</v>
      </c>
      <c r="H9" s="79">
        <v>43698</v>
      </c>
      <c r="I9" s="79"/>
    </row>
    <row r="10" ht="19.5" thickBot="1">
      <c r="A10" s="18" t="s">
        <v>21</v>
      </c>
    </row>
    <row r="11" spans="1:9" ht="19.5" thickBot="1">
      <c r="A11" s="6" t="s">
        <v>0</v>
      </c>
      <c r="B11" s="4" t="s">
        <v>1</v>
      </c>
      <c r="C11" s="5" t="s">
        <v>17</v>
      </c>
      <c r="D11" s="5"/>
      <c r="E11" s="4" t="s">
        <v>2</v>
      </c>
      <c r="F11" s="4"/>
      <c r="G11" s="4" t="s">
        <v>3</v>
      </c>
      <c r="H11" s="4"/>
      <c r="I11" s="7" t="s">
        <v>12</v>
      </c>
    </row>
    <row r="12" spans="1:9" ht="18.75">
      <c r="A12" s="58"/>
      <c r="B12" s="59"/>
      <c r="C12" s="33"/>
      <c r="D12" s="32"/>
      <c r="E12" s="33"/>
      <c r="F12" s="32"/>
      <c r="G12" s="33"/>
      <c r="H12" s="32"/>
      <c r="I12" s="45"/>
    </row>
    <row r="13" spans="1:9" ht="20.25">
      <c r="A13" s="73" t="s">
        <v>4</v>
      </c>
      <c r="B13" s="64"/>
      <c r="C13" s="33"/>
      <c r="D13" s="32"/>
      <c r="E13" s="33"/>
      <c r="F13" s="32"/>
      <c r="G13" s="33"/>
      <c r="H13" s="32"/>
      <c r="I13" s="33"/>
    </row>
    <row r="14" spans="1:9" ht="19.5" customHeight="1">
      <c r="A14" s="54" t="s">
        <v>5</v>
      </c>
      <c r="B14" s="62"/>
      <c r="C14" s="34">
        <v>450.1</v>
      </c>
      <c r="D14" s="35"/>
      <c r="E14" s="34">
        <v>0</v>
      </c>
      <c r="F14" s="35"/>
      <c r="G14" s="34">
        <v>0</v>
      </c>
      <c r="H14" s="35"/>
      <c r="I14" s="34">
        <f>SUM(C14+E14-G14)</f>
        <v>450.1</v>
      </c>
    </row>
    <row r="15" spans="1:9" ht="19.5" customHeight="1">
      <c r="A15" s="54" t="s">
        <v>6</v>
      </c>
      <c r="B15" s="62"/>
      <c r="C15" s="34">
        <v>277988.356</v>
      </c>
      <c r="D15" s="35"/>
      <c r="E15" s="34">
        <v>0</v>
      </c>
      <c r="F15" s="35"/>
      <c r="G15" s="34">
        <v>353.661</v>
      </c>
      <c r="H15" s="35"/>
      <c r="I15" s="34">
        <f>SUM(C15)+E15-G15</f>
        <v>277634.695</v>
      </c>
    </row>
    <row r="16" spans="1:10" ht="19.5" customHeight="1">
      <c r="A16" s="56" t="s">
        <v>7</v>
      </c>
      <c r="B16" s="63"/>
      <c r="C16" s="36">
        <f>SUM(C14:C15)</f>
        <v>278438.456</v>
      </c>
      <c r="D16" s="37"/>
      <c r="E16" s="36">
        <f>SUM(E14:E15)</f>
        <v>0</v>
      </c>
      <c r="F16" s="37"/>
      <c r="G16" s="36">
        <f>SUM(G14:G15)</f>
        <v>353.661</v>
      </c>
      <c r="H16" s="37"/>
      <c r="I16" s="36">
        <f>SUM(C16)+E16-G16</f>
        <v>278084.795</v>
      </c>
      <c r="J16" s="38"/>
    </row>
    <row r="17" spans="1:9" ht="18.75">
      <c r="A17" s="59"/>
      <c r="B17" s="64"/>
      <c r="C17" s="40"/>
      <c r="D17" s="41"/>
      <c r="E17" s="40"/>
      <c r="F17" s="41"/>
      <c r="G17" s="40"/>
      <c r="H17" s="41"/>
      <c r="I17" s="40"/>
    </row>
    <row r="18" spans="1:9" ht="20.25">
      <c r="A18" s="73" t="s">
        <v>15</v>
      </c>
      <c r="B18" s="64"/>
      <c r="C18" s="31"/>
      <c r="D18" s="33"/>
      <c r="E18" s="33"/>
      <c r="F18" s="32"/>
      <c r="G18" s="33"/>
      <c r="H18" s="32"/>
      <c r="I18" s="33"/>
    </row>
    <row r="19" spans="1:9" ht="19.5" customHeight="1">
      <c r="A19" s="54" t="s">
        <v>5</v>
      </c>
      <c r="B19" s="62"/>
      <c r="C19" s="34">
        <v>4468.85</v>
      </c>
      <c r="D19" s="35"/>
      <c r="E19" s="34">
        <v>0</v>
      </c>
      <c r="F19" s="35"/>
      <c r="G19" s="34">
        <v>0</v>
      </c>
      <c r="H19" s="35"/>
      <c r="I19" s="34">
        <f>SUM(C19+E19-G19)</f>
        <v>4468.85</v>
      </c>
    </row>
    <row r="20" spans="1:9" ht="19.5" customHeight="1">
      <c r="A20" s="54" t="s">
        <v>6</v>
      </c>
      <c r="B20" s="62"/>
      <c r="C20" s="34">
        <v>1157.4</v>
      </c>
      <c r="D20" s="35"/>
      <c r="E20" s="34">
        <v>0</v>
      </c>
      <c r="F20" s="35"/>
      <c r="G20" s="34">
        <v>0</v>
      </c>
      <c r="H20" s="35"/>
      <c r="I20" s="34">
        <f>SUM(C20)+E20-G20</f>
        <v>1157.4</v>
      </c>
    </row>
    <row r="21" spans="1:10" ht="19.5" customHeight="1">
      <c r="A21" s="56" t="s">
        <v>7</v>
      </c>
      <c r="B21" s="63"/>
      <c r="C21" s="36">
        <f>SUM(C19:C20)</f>
        <v>5626.25</v>
      </c>
      <c r="D21" s="37"/>
      <c r="E21" s="36">
        <f>SUM(E19:E20)</f>
        <v>0</v>
      </c>
      <c r="F21" s="37"/>
      <c r="G21" s="36">
        <f>SUM(G19:G20)</f>
        <v>0</v>
      </c>
      <c r="H21" s="37"/>
      <c r="I21" s="36">
        <f>SUM(C21)+E21-G21</f>
        <v>5626.25</v>
      </c>
      <c r="J21" s="38"/>
    </row>
    <row r="22" spans="1:10" ht="19.5" customHeight="1">
      <c r="A22" s="54"/>
      <c r="B22" s="65"/>
      <c r="C22" s="34"/>
      <c r="D22" s="35"/>
      <c r="E22" s="34"/>
      <c r="F22" s="35"/>
      <c r="G22" s="34"/>
      <c r="H22" s="35"/>
      <c r="I22" s="34"/>
      <c r="J22" s="38"/>
    </row>
    <row r="23" spans="1:9" ht="19.5" customHeight="1">
      <c r="A23" s="73" t="s">
        <v>31</v>
      </c>
      <c r="B23" s="65"/>
      <c r="C23" s="34"/>
      <c r="D23" s="35"/>
      <c r="E23" s="34"/>
      <c r="F23" s="35"/>
      <c r="G23" s="34"/>
      <c r="H23" s="35"/>
      <c r="I23" s="34"/>
    </row>
    <row r="24" spans="1:9" ht="19.5" customHeight="1">
      <c r="A24" s="54" t="s">
        <v>26</v>
      </c>
      <c r="B24" s="65"/>
      <c r="C24" s="34">
        <v>225.04999999999995</v>
      </c>
      <c r="D24" s="35"/>
      <c r="E24" s="34">
        <v>0</v>
      </c>
      <c r="F24" s="35"/>
      <c r="G24" s="34">
        <v>0</v>
      </c>
      <c r="H24" s="35"/>
      <c r="I24" s="34">
        <f>SUM(C24+E24-G24)</f>
        <v>225.04999999999995</v>
      </c>
    </row>
    <row r="25" spans="1:10" ht="19.5" customHeight="1">
      <c r="A25" s="54" t="s">
        <v>27</v>
      </c>
      <c r="B25" s="65"/>
      <c r="C25" s="34">
        <v>116583.475</v>
      </c>
      <c r="D25" s="35"/>
      <c r="E25" s="34">
        <v>9812.455</v>
      </c>
      <c r="F25" s="35"/>
      <c r="G25" s="34">
        <v>0</v>
      </c>
      <c r="H25" s="35"/>
      <c r="I25" s="34">
        <f>SUM(C25)+E25-G25</f>
        <v>126395.93000000001</v>
      </c>
      <c r="J25" s="38"/>
    </row>
    <row r="26" spans="1:10" ht="19.5" customHeight="1">
      <c r="A26" s="56" t="s">
        <v>28</v>
      </c>
      <c r="B26" s="63"/>
      <c r="C26" s="36">
        <f>SUM(C24:C25)</f>
        <v>116808.52500000001</v>
      </c>
      <c r="D26" s="37"/>
      <c r="E26" s="36">
        <f>SUM(E24:E25)</f>
        <v>9812.455</v>
      </c>
      <c r="F26" s="37"/>
      <c r="G26" s="36">
        <f>SUM(G24:G25)</f>
        <v>0</v>
      </c>
      <c r="H26" s="37"/>
      <c r="I26" s="36">
        <f>SUM(C26)+E26-G26</f>
        <v>126620.98000000001</v>
      </c>
      <c r="J26" s="38"/>
    </row>
    <row r="27" spans="1:9" ht="18.75">
      <c r="A27" s="58"/>
      <c r="B27" s="64"/>
      <c r="C27" s="33"/>
      <c r="D27" s="32"/>
      <c r="E27" s="33"/>
      <c r="F27" s="32"/>
      <c r="G27" s="33"/>
      <c r="H27" s="32"/>
      <c r="I27" s="33"/>
    </row>
    <row r="28" spans="1:9" ht="20.25">
      <c r="A28" s="73" t="s">
        <v>8</v>
      </c>
      <c r="B28" s="64"/>
      <c r="C28" s="33"/>
      <c r="D28" s="32"/>
      <c r="E28" s="33"/>
      <c r="F28" s="32"/>
      <c r="G28" s="33"/>
      <c r="H28" s="32"/>
      <c r="I28" s="33"/>
    </row>
    <row r="29" spans="1:9" ht="19.5" customHeight="1">
      <c r="A29" s="54" t="s">
        <v>5</v>
      </c>
      <c r="B29" s="62"/>
      <c r="C29" s="34">
        <v>160.75</v>
      </c>
      <c r="D29" s="35"/>
      <c r="E29" s="34">
        <v>0</v>
      </c>
      <c r="F29" s="35"/>
      <c r="G29" s="34">
        <v>0</v>
      </c>
      <c r="H29" s="35"/>
      <c r="I29" s="34">
        <f>SUM(C29+E29-G29)</f>
        <v>160.75</v>
      </c>
    </row>
    <row r="30" spans="1:9" ht="19.5" customHeight="1">
      <c r="A30" s="54" t="s">
        <v>6</v>
      </c>
      <c r="B30" s="62"/>
      <c r="C30" s="34">
        <v>5843420.222</v>
      </c>
      <c r="D30" s="35"/>
      <c r="E30" s="34">
        <v>0</v>
      </c>
      <c r="F30" s="35"/>
      <c r="G30" s="34">
        <v>0</v>
      </c>
      <c r="H30" s="35"/>
      <c r="I30" s="34">
        <f>SUM(C30)+E30-G30</f>
        <v>5843420.222</v>
      </c>
    </row>
    <row r="31" spans="1:10" ht="19.5" customHeight="1">
      <c r="A31" s="56" t="s">
        <v>7</v>
      </c>
      <c r="B31" s="63"/>
      <c r="C31" s="36">
        <f>SUM(C29:C30)</f>
        <v>5843580.972</v>
      </c>
      <c r="D31" s="37"/>
      <c r="E31" s="36">
        <f>SUM(E29:E30)</f>
        <v>0</v>
      </c>
      <c r="F31" s="37"/>
      <c r="G31" s="36">
        <f>SUM(G29:G30)</f>
        <v>0</v>
      </c>
      <c r="H31" s="37"/>
      <c r="I31" s="36">
        <f>SUM(C31)+E31-G31</f>
        <v>5843580.972</v>
      </c>
      <c r="J31" s="38"/>
    </row>
    <row r="32" spans="1:9" ht="19.5" customHeight="1">
      <c r="A32" s="54"/>
      <c r="B32" s="65"/>
      <c r="C32" s="34"/>
      <c r="D32" s="35"/>
      <c r="E32" s="34"/>
      <c r="F32" s="35"/>
      <c r="G32" s="34"/>
      <c r="H32" s="35"/>
      <c r="I32" s="34"/>
    </row>
    <row r="33" spans="1:9" ht="39">
      <c r="A33" s="74" t="s">
        <v>25</v>
      </c>
      <c r="B33" s="65"/>
      <c r="C33" s="34"/>
      <c r="D33" s="35"/>
      <c r="E33" s="34"/>
      <c r="F33" s="35"/>
      <c r="G33" s="34"/>
      <c r="H33" s="35"/>
      <c r="I33" s="34"/>
    </row>
    <row r="34" spans="1:9" ht="19.5" customHeight="1">
      <c r="A34" s="54" t="s">
        <v>26</v>
      </c>
      <c r="B34" s="65"/>
      <c r="C34" s="34">
        <v>417.95</v>
      </c>
      <c r="D34" s="35"/>
      <c r="E34" s="34">
        <v>0</v>
      </c>
      <c r="F34" s="35"/>
      <c r="G34" s="34">
        <v>0</v>
      </c>
      <c r="H34" s="35"/>
      <c r="I34" s="34">
        <f>SUM(C34+E34-G34)</f>
        <v>417.95</v>
      </c>
    </row>
    <row r="35" spans="1:9" ht="19.5" customHeight="1">
      <c r="A35" s="54" t="s">
        <v>27</v>
      </c>
      <c r="B35" s="65"/>
      <c r="C35" s="34">
        <v>102623.25</v>
      </c>
      <c r="D35" s="35"/>
      <c r="E35" s="34">
        <v>0</v>
      </c>
      <c r="F35" s="35"/>
      <c r="G35" s="34">
        <v>0</v>
      </c>
      <c r="H35" s="35"/>
      <c r="I35" s="34">
        <f>SUM(C35)+E35-G35</f>
        <v>102623.25</v>
      </c>
    </row>
    <row r="36" spans="1:10" ht="19.5" customHeight="1">
      <c r="A36" s="56" t="s">
        <v>28</v>
      </c>
      <c r="B36" s="63"/>
      <c r="C36" s="36">
        <f>SUM(C34:C35)</f>
        <v>103041.2</v>
      </c>
      <c r="D36" s="37"/>
      <c r="E36" s="36">
        <f>SUM(E34:E35)</f>
        <v>0</v>
      </c>
      <c r="F36" s="37"/>
      <c r="G36" s="36">
        <f>SUM(G34:G35)</f>
        <v>0</v>
      </c>
      <c r="H36" s="37"/>
      <c r="I36" s="36">
        <f>SUM(C36)+E36-G36</f>
        <v>103041.2</v>
      </c>
      <c r="J36" s="38"/>
    </row>
    <row r="37" spans="1:9" ht="18.75">
      <c r="A37" s="58"/>
      <c r="B37" s="64"/>
      <c r="C37" s="33"/>
      <c r="D37" s="32"/>
      <c r="E37" s="33"/>
      <c r="F37" s="32"/>
      <c r="G37" s="33"/>
      <c r="H37" s="32"/>
      <c r="I37" s="33"/>
    </row>
    <row r="38" spans="1:9" ht="20.25">
      <c r="A38" s="75" t="s">
        <v>36</v>
      </c>
      <c r="B38" s="66"/>
      <c r="C38" s="33"/>
      <c r="D38" s="32"/>
      <c r="E38" s="33"/>
      <c r="F38" s="32"/>
      <c r="G38" s="33"/>
      <c r="H38" s="32"/>
      <c r="I38" s="33"/>
    </row>
    <row r="39" spans="1:9" ht="19.5" customHeight="1">
      <c r="A39" s="54" t="s">
        <v>5</v>
      </c>
      <c r="B39" s="62"/>
      <c r="C39" s="34">
        <v>0</v>
      </c>
      <c r="D39" s="35"/>
      <c r="E39" s="34">
        <v>0</v>
      </c>
      <c r="F39" s="35"/>
      <c r="G39" s="34">
        <v>0</v>
      </c>
      <c r="H39" s="35"/>
      <c r="I39" s="34">
        <f>SUM(C39+E39-G39)</f>
        <v>0</v>
      </c>
    </row>
    <row r="40" spans="1:9" ht="19.5" customHeight="1">
      <c r="A40" s="54" t="s">
        <v>6</v>
      </c>
      <c r="B40" s="62"/>
      <c r="C40" s="34">
        <v>5260.383</v>
      </c>
      <c r="D40" s="35"/>
      <c r="E40" s="34">
        <v>0</v>
      </c>
      <c r="F40" s="35"/>
      <c r="G40" s="34">
        <v>0</v>
      </c>
      <c r="H40" s="35"/>
      <c r="I40" s="34">
        <f>SUM(C40)+E40-G40</f>
        <v>5260.383</v>
      </c>
    </row>
    <row r="41" spans="1:10" ht="19.5" customHeight="1">
      <c r="A41" s="56" t="s">
        <v>7</v>
      </c>
      <c r="B41" s="63"/>
      <c r="C41" s="36">
        <f>SUM(C39:C40)</f>
        <v>5260.383</v>
      </c>
      <c r="D41" s="37"/>
      <c r="E41" s="36">
        <f>SUM(E39:E40)</f>
        <v>0</v>
      </c>
      <c r="F41" s="37"/>
      <c r="G41" s="36">
        <f>SUM(G39:G40)</f>
        <v>0</v>
      </c>
      <c r="H41" s="37"/>
      <c r="I41" s="36">
        <f>SUM(C41)+E41-G41</f>
        <v>5260.383</v>
      </c>
      <c r="J41" s="38"/>
    </row>
    <row r="42" spans="1:9" ht="19.5" customHeight="1">
      <c r="A42" s="54"/>
      <c r="B42" s="65"/>
      <c r="C42" s="34"/>
      <c r="D42" s="35"/>
      <c r="E42" s="34"/>
      <c r="F42" s="35"/>
      <c r="G42" s="34"/>
      <c r="H42" s="35"/>
      <c r="I42" s="34"/>
    </row>
    <row r="43" spans="1:9" ht="19.5" customHeight="1">
      <c r="A43" s="75" t="s">
        <v>9</v>
      </c>
      <c r="B43" s="65"/>
      <c r="C43" s="34"/>
      <c r="D43" s="35"/>
      <c r="E43" s="34"/>
      <c r="F43" s="35"/>
      <c r="G43" s="34"/>
      <c r="H43" s="35"/>
      <c r="I43" s="34"/>
    </row>
    <row r="44" spans="1:9" ht="19.5" customHeight="1">
      <c r="A44" s="54" t="s">
        <v>5</v>
      </c>
      <c r="B44" s="65"/>
      <c r="C44" s="34">
        <v>0</v>
      </c>
      <c r="D44" s="35"/>
      <c r="E44" s="34">
        <v>0</v>
      </c>
      <c r="F44" s="35"/>
      <c r="G44" s="34">
        <v>0</v>
      </c>
      <c r="H44" s="35"/>
      <c r="I44" s="34">
        <f>SUM(C44+E44-G44)</f>
        <v>0</v>
      </c>
    </row>
    <row r="45" spans="1:9" ht="19.5" customHeight="1">
      <c r="A45" s="54" t="s">
        <v>6</v>
      </c>
      <c r="B45" s="65"/>
      <c r="C45" s="34">
        <v>8622.77</v>
      </c>
      <c r="D45" s="35"/>
      <c r="E45" s="34">
        <v>0</v>
      </c>
      <c r="F45" s="35"/>
      <c r="G45" s="34">
        <v>0</v>
      </c>
      <c r="H45" s="35"/>
      <c r="I45" s="34">
        <f>SUM(C45)+E45-G45</f>
        <v>8622.77</v>
      </c>
    </row>
    <row r="46" spans="1:10" ht="19.5" customHeight="1">
      <c r="A46" s="56" t="s">
        <v>7</v>
      </c>
      <c r="B46" s="65"/>
      <c r="C46" s="34">
        <f>SUM(C44:C45)</f>
        <v>8622.77</v>
      </c>
      <c r="D46" s="35"/>
      <c r="E46" s="36">
        <f>SUM(E44:E45)</f>
        <v>0</v>
      </c>
      <c r="F46" s="35"/>
      <c r="G46" s="36">
        <f>SUM(G44:G45)</f>
        <v>0</v>
      </c>
      <c r="H46" s="35"/>
      <c r="I46" s="36">
        <f>SUM(C46)+E46-G46</f>
        <v>8622.77</v>
      </c>
      <c r="J46" s="38"/>
    </row>
    <row r="47" spans="1:9" ht="20.25">
      <c r="A47" s="76" t="s">
        <v>16</v>
      </c>
      <c r="B47" s="67"/>
      <c r="C47" s="43"/>
      <c r="D47" s="44"/>
      <c r="E47" s="43"/>
      <c r="F47" s="44"/>
      <c r="G47" s="43"/>
      <c r="H47" s="44"/>
      <c r="I47" s="43"/>
    </row>
    <row r="48" spans="1:9" ht="19.5" customHeight="1">
      <c r="A48" s="54" t="s">
        <v>5</v>
      </c>
      <c r="B48" s="62"/>
      <c r="C48" s="34">
        <v>99.995</v>
      </c>
      <c r="D48" s="35"/>
      <c r="E48" s="34">
        <v>0</v>
      </c>
      <c r="F48" s="35"/>
      <c r="G48" s="34">
        <v>0</v>
      </c>
      <c r="H48" s="35"/>
      <c r="I48" s="34">
        <f>SUM(C48+E48-G48)</f>
        <v>99.995</v>
      </c>
    </row>
    <row r="49" spans="1:9" ht="19.5" customHeight="1">
      <c r="A49" s="54" t="s">
        <v>6</v>
      </c>
      <c r="B49" s="62"/>
      <c r="C49" s="34">
        <v>406183.788</v>
      </c>
      <c r="D49" s="35"/>
      <c r="E49" s="34">
        <v>0</v>
      </c>
      <c r="F49" s="35"/>
      <c r="G49" s="34">
        <v>0</v>
      </c>
      <c r="H49" s="35"/>
      <c r="I49" s="34">
        <f>SUM(C49)+E49-G49</f>
        <v>406183.788</v>
      </c>
    </row>
    <row r="50" spans="1:10" s="29" customFormat="1" ht="20.25" thickBot="1">
      <c r="A50" s="60" t="s">
        <v>7</v>
      </c>
      <c r="B50" s="68"/>
      <c r="C50" s="46">
        <f>SUM(C48:C49)</f>
        <v>406283.783</v>
      </c>
      <c r="D50" s="47"/>
      <c r="E50" s="46">
        <f>SUM(E48:E49)</f>
        <v>0</v>
      </c>
      <c r="F50" s="47"/>
      <c r="G50" s="46">
        <f>SUM(G48:G49)</f>
        <v>0</v>
      </c>
      <c r="H50" s="47"/>
      <c r="I50" s="36">
        <f>SUM(C50)+E50-G50</f>
        <v>406283.783</v>
      </c>
      <c r="J50" s="38"/>
    </row>
    <row r="51" spans="1:9" ht="21.75" customHeight="1">
      <c r="A51" s="28" t="s">
        <v>10</v>
      </c>
      <c r="B51" s="27" t="s">
        <v>1</v>
      </c>
      <c r="C51" s="10">
        <f>SUM(C14,C19,C24,C29,C34,C39,C44,C48)</f>
        <v>5822.695000000001</v>
      </c>
      <c r="D51" s="11"/>
      <c r="E51" s="10">
        <f>SUM(E14,E19,E24,E29,E34,E39,E44,E48)</f>
        <v>0</v>
      </c>
      <c r="F51" s="11"/>
      <c r="G51" s="10">
        <f>SUM(G14,G19,G24,G29,G34,G39,G44,G48)</f>
        <v>0</v>
      </c>
      <c r="H51" s="11"/>
      <c r="I51" s="10">
        <f>SUM(I14,I19,I24,I29,I34,I39,I44,I48)</f>
        <v>5822.695000000001</v>
      </c>
    </row>
    <row r="52" spans="1:9" ht="21.75" customHeight="1">
      <c r="A52" s="28" t="s">
        <v>11</v>
      </c>
      <c r="B52" s="8"/>
      <c r="C52" s="10">
        <f>SUM(C15,C20,C25,C30,C35,C40,C45,C49)</f>
        <v>6761839.643999999</v>
      </c>
      <c r="D52" s="11"/>
      <c r="E52" s="10">
        <f>SUM(E15,E20,E25,E30,E35,E40,E45,E49)</f>
        <v>9812.455</v>
      </c>
      <c r="F52" s="11"/>
      <c r="G52" s="10">
        <f>SUM(G15,G20,G25,G30,G35,G40,G45,G49)</f>
        <v>353.661</v>
      </c>
      <c r="H52" s="11"/>
      <c r="I52" s="10">
        <f>SUM(I15,I20,I25,I30,I35,I40,I45,I49)</f>
        <v>6771298.438</v>
      </c>
    </row>
    <row r="53" spans="1:9" ht="21.75" customHeight="1" thickBot="1">
      <c r="A53" s="52" t="s">
        <v>13</v>
      </c>
      <c r="B53" s="14" t="s">
        <v>1</v>
      </c>
      <c r="C53" s="15">
        <f>SUM(C16,C21,C26,C31,C36,C41,C46,C50)</f>
        <v>6767662.339</v>
      </c>
      <c r="D53" s="16"/>
      <c r="E53" s="17">
        <f>SUM(E16,E21,E26,E31,E36,E41,E46,E50)</f>
        <v>9812.455</v>
      </c>
      <c r="F53" s="16"/>
      <c r="G53" s="17">
        <f>SUM(G16,G21,G26,G31,G36,G41,G50)</f>
        <v>353.661</v>
      </c>
      <c r="H53" s="16"/>
      <c r="I53" s="17">
        <f>SUM(I16,I21,I26,I31,I36,I41,I46,I50)</f>
        <v>6777121.133</v>
      </c>
    </row>
    <row r="54" spans="1:9" ht="19.5">
      <c r="A54" s="19" t="s">
        <v>22</v>
      </c>
      <c r="B54" s="20"/>
      <c r="C54" s="20"/>
      <c r="D54" s="20"/>
      <c r="E54" s="20"/>
      <c r="F54"/>
      <c r="G54"/>
      <c r="H54"/>
      <c r="I54" s="25"/>
    </row>
    <row r="55" spans="1:9" ht="19.5">
      <c r="A55" s="19" t="s">
        <v>23</v>
      </c>
      <c r="B55" s="20"/>
      <c r="C55" s="20"/>
      <c r="D55" s="20"/>
      <c r="E55" s="20"/>
      <c r="F55" s="19"/>
      <c r="G55" s="19"/>
      <c r="H55"/>
      <c r="I55" s="25"/>
    </row>
    <row r="56" spans="1:9" ht="19.5">
      <c r="A56" s="19" t="s">
        <v>24</v>
      </c>
      <c r="B56" s="20"/>
      <c r="C56" s="20"/>
      <c r="D56" s="20"/>
      <c r="E56" s="20"/>
      <c r="F56"/>
      <c r="G56"/>
      <c r="H56"/>
      <c r="I56" s="25"/>
    </row>
    <row r="57" spans="1:9" ht="19.5">
      <c r="A57" s="77" t="s">
        <v>18</v>
      </c>
      <c r="B57" s="78"/>
      <c r="C57" s="78"/>
      <c r="D57" s="78"/>
      <c r="E57" s="78"/>
      <c r="F57" s="78"/>
      <c r="G57" s="78"/>
      <c r="H57" s="78"/>
      <c r="I57" s="78"/>
    </row>
    <row r="58" spans="1:9" ht="19.5">
      <c r="A58" s="77" t="s">
        <v>19</v>
      </c>
      <c r="B58" s="78"/>
      <c r="C58" s="78"/>
      <c r="D58" s="78"/>
      <c r="E58" s="78"/>
      <c r="F58" s="78"/>
      <c r="G58" s="78"/>
      <c r="H58" s="78"/>
      <c r="I58" s="78"/>
    </row>
  </sheetData>
  <sheetProtection/>
  <mergeCells count="6">
    <mergeCell ref="A58:I58"/>
    <mergeCell ref="H8:I8"/>
    <mergeCell ref="H9:I9"/>
    <mergeCell ref="A5:I5"/>
    <mergeCell ref="A7:I7"/>
    <mergeCell ref="A57:I57"/>
  </mergeCells>
  <printOptions horizontalCentered="1" verticalCentered="1"/>
  <pageMargins left="0.5" right="0.5" top="0.75" bottom="1.251666667" header="0" footer="0.786805555555556"/>
  <pageSetup horizontalDpi="300" verticalDpi="300" orientation="portrait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55"/>
  <sheetViews>
    <sheetView zoomScale="70" zoomScaleNormal="70" zoomScalePageLayoutView="0" workbookViewId="0" topLeftCell="A4">
      <selection activeCell="S34" sqref="S34"/>
    </sheetView>
  </sheetViews>
  <sheetFormatPr defaultColWidth="9.140625" defaultRowHeight="12.75"/>
  <cols>
    <col min="1" max="1" width="55.28125" style="1" customWidth="1"/>
    <col min="2" max="2" width="7.140625" style="1" customWidth="1"/>
    <col min="3" max="3" width="22.57421875" style="1" bestFit="1" customWidth="1"/>
    <col min="4" max="4" width="3.28125" style="1" customWidth="1"/>
    <col min="5" max="5" width="20.7109375" style="1" customWidth="1"/>
    <col min="6" max="6" width="3.28125" style="1" customWidth="1"/>
    <col min="7" max="7" width="20.7109375" style="1" customWidth="1"/>
    <col min="8" max="8" width="3.28125" style="1" customWidth="1"/>
    <col min="9" max="9" width="31.140625" style="1" customWidth="1"/>
    <col min="10" max="10" width="7.140625" style="29" customWidth="1"/>
  </cols>
  <sheetData>
    <row r="2" ht="18.75">
      <c r="H2" s="26"/>
    </row>
    <row r="5" spans="1:13" ht="18.75">
      <c r="A5" s="80"/>
      <c r="B5" s="81"/>
      <c r="C5" s="81"/>
      <c r="D5" s="81"/>
      <c r="E5" s="81"/>
      <c r="F5" s="81"/>
      <c r="G5" s="81"/>
      <c r="H5" s="81"/>
      <c r="I5" s="81"/>
      <c r="M5" s="22"/>
    </row>
    <row r="6" ht="18.75">
      <c r="A6" s="3"/>
    </row>
    <row r="7" spans="1:9" ht="20.25">
      <c r="A7" s="82" t="s">
        <v>14</v>
      </c>
      <c r="B7" s="83"/>
      <c r="C7" s="83"/>
      <c r="D7" s="83"/>
      <c r="E7" s="83"/>
      <c r="F7" s="83"/>
      <c r="G7" s="83"/>
      <c r="H7" s="83"/>
      <c r="I7" s="83"/>
    </row>
    <row r="8" spans="1:9" ht="20.25" customHeight="1">
      <c r="A8" s="9"/>
      <c r="G8" s="8" t="s">
        <v>29</v>
      </c>
      <c r="H8" s="79">
        <v>43699</v>
      </c>
      <c r="I8" s="79"/>
    </row>
    <row r="9" spans="1:9" ht="20.25" customHeight="1">
      <c r="A9" s="9" t="s">
        <v>32</v>
      </c>
      <c r="G9" s="8" t="s">
        <v>30</v>
      </c>
      <c r="H9" s="79">
        <v>43698</v>
      </c>
      <c r="I9" s="79"/>
    </row>
    <row r="10" ht="19.5" thickBot="1">
      <c r="A10" s="2" t="s">
        <v>21</v>
      </c>
    </row>
    <row r="11" spans="1:10" ht="19.5" thickBot="1">
      <c r="A11" s="23" t="s">
        <v>0</v>
      </c>
      <c r="B11" s="5" t="s">
        <v>1</v>
      </c>
      <c r="C11" s="5" t="s">
        <v>17</v>
      </c>
      <c r="D11" s="5"/>
      <c r="E11" s="5" t="s">
        <v>2</v>
      </c>
      <c r="F11" s="5"/>
      <c r="G11" s="5" t="s">
        <v>3</v>
      </c>
      <c r="H11" s="5"/>
      <c r="I11" s="7" t="s">
        <v>12</v>
      </c>
      <c r="J11" s="30"/>
    </row>
    <row r="12" spans="1:10" ht="18.75">
      <c r="A12" s="58"/>
      <c r="B12" s="59"/>
      <c r="C12" s="33"/>
      <c r="D12" s="32"/>
      <c r="E12" s="33"/>
      <c r="F12" s="32"/>
      <c r="G12" s="33"/>
      <c r="H12" s="32"/>
      <c r="I12" s="39"/>
      <c r="J12" s="30"/>
    </row>
    <row r="13" spans="1:10" ht="20.25">
      <c r="A13" s="73" t="s">
        <v>4</v>
      </c>
      <c r="B13" s="53"/>
      <c r="C13" s="33"/>
      <c r="D13" s="32"/>
      <c r="E13" s="33"/>
      <c r="F13" s="32"/>
      <c r="G13" s="33"/>
      <c r="H13" s="32"/>
      <c r="I13" s="33"/>
      <c r="J13" s="30"/>
    </row>
    <row r="14" spans="1:10" ht="19.5" customHeight="1">
      <c r="A14" s="54" t="s">
        <v>5</v>
      </c>
      <c r="B14" s="55"/>
      <c r="C14" s="34">
        <v>6014.709999999999</v>
      </c>
      <c r="D14" s="35"/>
      <c r="E14" s="34">
        <v>0</v>
      </c>
      <c r="F14" s="35"/>
      <c r="G14" s="34">
        <v>0</v>
      </c>
      <c r="H14" s="35"/>
      <c r="I14" s="34">
        <f>SUM(C14)+E14-G14</f>
        <v>6014.709999999999</v>
      </c>
      <c r="J14" s="30"/>
    </row>
    <row r="15" spans="1:10" ht="19.5" customHeight="1">
      <c r="A15" s="54" t="s">
        <v>6</v>
      </c>
      <c r="B15" s="55"/>
      <c r="C15" s="34">
        <v>47123521.815</v>
      </c>
      <c r="D15" s="35"/>
      <c r="E15" s="34">
        <v>0</v>
      </c>
      <c r="F15" s="35"/>
      <c r="G15" s="34">
        <v>0</v>
      </c>
      <c r="H15" s="35"/>
      <c r="I15" s="34">
        <f>SUM(C15)+E15-G15</f>
        <v>47123521.815</v>
      </c>
      <c r="J15" s="30"/>
    </row>
    <row r="16" spans="1:10" ht="19.5" customHeight="1">
      <c r="A16" s="56" t="s">
        <v>7</v>
      </c>
      <c r="B16" s="57"/>
      <c r="C16" s="36">
        <f>SUM(C14:C15)</f>
        <v>47129536.525</v>
      </c>
      <c r="D16" s="37"/>
      <c r="E16" s="36">
        <f>SUM(E14:E15)</f>
        <v>0</v>
      </c>
      <c r="F16" s="35"/>
      <c r="G16" s="36">
        <f>SUM(G14:G15)</f>
        <v>0</v>
      </c>
      <c r="H16" s="37"/>
      <c r="I16" s="36">
        <f>SUM(C16)+E16-G16</f>
        <v>47129536.525</v>
      </c>
      <c r="J16" s="51"/>
    </row>
    <row r="17" spans="1:10" ht="18.75">
      <c r="A17" s="58"/>
      <c r="B17" s="53"/>
      <c r="C17" s="40"/>
      <c r="D17" s="41"/>
      <c r="E17" s="40"/>
      <c r="F17" s="48"/>
      <c r="G17" s="40"/>
      <c r="H17" s="41"/>
      <c r="I17" s="40"/>
      <c r="J17" s="30"/>
    </row>
    <row r="18" spans="1:10" ht="20.25">
      <c r="A18" s="73" t="s">
        <v>15</v>
      </c>
      <c r="B18" s="53"/>
      <c r="C18" s="33"/>
      <c r="D18" s="32"/>
      <c r="E18" s="33"/>
      <c r="F18" s="32"/>
      <c r="G18" s="33"/>
      <c r="H18" s="32"/>
      <c r="I18" s="33"/>
      <c r="J18" s="30"/>
    </row>
    <row r="19" spans="1:10" ht="19.5" customHeight="1">
      <c r="A19" s="54" t="s">
        <v>5</v>
      </c>
      <c r="B19" s="55"/>
      <c r="C19" s="34">
        <v>561465.421</v>
      </c>
      <c r="D19" s="35"/>
      <c r="E19" s="34">
        <v>0</v>
      </c>
      <c r="F19" s="35"/>
      <c r="G19" s="34">
        <v>0</v>
      </c>
      <c r="H19" s="35"/>
      <c r="I19" s="34">
        <f>SUM(C19)+E19-G19</f>
        <v>561465.421</v>
      </c>
      <c r="J19" s="30"/>
    </row>
    <row r="20" spans="1:10" ht="19.5" customHeight="1">
      <c r="A20" s="54" t="s">
        <v>6</v>
      </c>
      <c r="B20" s="55"/>
      <c r="C20" s="34">
        <v>42019621.241</v>
      </c>
      <c r="D20" s="35"/>
      <c r="E20" s="34">
        <v>602799.5</v>
      </c>
      <c r="F20" s="35"/>
      <c r="G20" s="34">
        <v>0</v>
      </c>
      <c r="H20" s="42"/>
      <c r="I20" s="34">
        <f>SUM(C20)+E20-G20</f>
        <v>42622420.741</v>
      </c>
      <c r="J20" s="30"/>
    </row>
    <row r="21" spans="1:10" ht="19.5" customHeight="1">
      <c r="A21" s="56" t="s">
        <v>7</v>
      </c>
      <c r="B21" s="57"/>
      <c r="C21" s="36">
        <f>SUM(C19:C20)</f>
        <v>42581086.66199999</v>
      </c>
      <c r="D21" s="37"/>
      <c r="E21" s="36">
        <f>SUM(E19:E20)</f>
        <v>602799.5</v>
      </c>
      <c r="F21" s="37"/>
      <c r="G21" s="36">
        <f>SUM(G19:G20)</f>
        <v>0</v>
      </c>
      <c r="H21" s="37"/>
      <c r="I21" s="36">
        <f>SUM(I19:I20)</f>
        <v>43183886.16199999</v>
      </c>
      <c r="J21" s="51"/>
    </row>
    <row r="22" spans="1:10" ht="18.75">
      <c r="A22" s="58"/>
      <c r="B22" s="53"/>
      <c r="C22" s="33"/>
      <c r="D22" s="32"/>
      <c r="E22" s="33"/>
      <c r="F22" s="32"/>
      <c r="G22" s="33"/>
      <c r="H22" s="32"/>
      <c r="I22" s="33"/>
      <c r="J22" s="30"/>
    </row>
    <row r="23" spans="1:10" ht="20.25">
      <c r="A23" s="85" t="s">
        <v>33</v>
      </c>
      <c r="B23" s="86"/>
      <c r="C23" s="33"/>
      <c r="D23" s="32"/>
      <c r="E23" s="33"/>
      <c r="F23" s="32"/>
      <c r="G23" s="33"/>
      <c r="H23" s="32"/>
      <c r="I23" s="33"/>
      <c r="J23" s="30"/>
    </row>
    <row r="24" spans="1:10" ht="19.5" customHeight="1">
      <c r="A24" s="54" t="s">
        <v>5</v>
      </c>
      <c r="B24" s="55"/>
      <c r="C24" s="34">
        <v>60837.48000000001</v>
      </c>
      <c r="D24" s="35"/>
      <c r="E24" s="34">
        <v>0</v>
      </c>
      <c r="F24" s="35"/>
      <c r="G24" s="34">
        <v>0</v>
      </c>
      <c r="H24" s="35"/>
      <c r="I24" s="34">
        <f>SUM(C24)+E24-G24</f>
        <v>60837.48000000001</v>
      </c>
      <c r="J24" s="30"/>
    </row>
    <row r="25" spans="1:10" ht="19.5" customHeight="1">
      <c r="A25" s="54" t="s">
        <v>6</v>
      </c>
      <c r="B25" s="55"/>
      <c r="C25" s="34">
        <v>15332670.576</v>
      </c>
      <c r="D25" s="35"/>
      <c r="E25" s="34">
        <v>0</v>
      </c>
      <c r="F25" s="35"/>
      <c r="G25" s="34">
        <v>961.5</v>
      </c>
      <c r="H25" s="35"/>
      <c r="I25" s="34">
        <f>SUM(C25)+E25-G25</f>
        <v>15331709.076</v>
      </c>
      <c r="J25" s="30"/>
    </row>
    <row r="26" spans="1:10" ht="19.5" customHeight="1">
      <c r="A26" s="56" t="s">
        <v>7</v>
      </c>
      <c r="B26" s="57"/>
      <c r="C26" s="36">
        <f>SUM(C24:C25)</f>
        <v>15393508.056</v>
      </c>
      <c r="D26" s="37"/>
      <c r="E26" s="36">
        <f>SUM(E24:E25)</f>
        <v>0</v>
      </c>
      <c r="F26" s="35"/>
      <c r="G26" s="36">
        <f>SUM(G24:G25)</f>
        <v>961.5</v>
      </c>
      <c r="H26" s="37"/>
      <c r="I26" s="36">
        <f>SUM(I24:I25)</f>
        <v>15392546.556</v>
      </c>
      <c r="J26" s="51"/>
    </row>
    <row r="27" spans="1:10" ht="19.5" customHeight="1">
      <c r="A27" s="54"/>
      <c r="B27" s="55"/>
      <c r="C27" s="34"/>
      <c r="D27" s="35"/>
      <c r="E27" s="34"/>
      <c r="F27" s="49"/>
      <c r="G27" s="34"/>
      <c r="H27" s="35"/>
      <c r="I27" s="34"/>
      <c r="J27" s="30"/>
    </row>
    <row r="28" spans="1:10" ht="20.25">
      <c r="A28" s="73" t="s">
        <v>8</v>
      </c>
      <c r="B28" s="55"/>
      <c r="C28" s="34"/>
      <c r="D28" s="35"/>
      <c r="E28" s="34"/>
      <c r="F28" s="35"/>
      <c r="G28" s="34"/>
      <c r="H28" s="35"/>
      <c r="I28" s="34"/>
      <c r="J28" s="30"/>
    </row>
    <row r="29" spans="1:10" ht="19.5" customHeight="1">
      <c r="A29" s="54" t="s">
        <v>5</v>
      </c>
      <c r="B29" s="55"/>
      <c r="C29" s="34">
        <v>313381.32999999996</v>
      </c>
      <c r="D29" s="35"/>
      <c r="E29" s="34">
        <v>0</v>
      </c>
      <c r="F29" s="35"/>
      <c r="G29" s="34">
        <v>0</v>
      </c>
      <c r="H29" s="35"/>
      <c r="I29" s="34">
        <f>SUM(C29)+E29-G29</f>
        <v>313381.32999999996</v>
      </c>
      <c r="J29" s="30"/>
    </row>
    <row r="30" spans="1:10" ht="19.5" customHeight="1">
      <c r="A30" s="54" t="s">
        <v>6</v>
      </c>
      <c r="B30" s="55"/>
      <c r="C30" s="34">
        <v>29127621.068</v>
      </c>
      <c r="D30" s="35"/>
      <c r="E30" s="34">
        <v>0</v>
      </c>
      <c r="F30" s="35"/>
      <c r="G30" s="34">
        <v>0</v>
      </c>
      <c r="H30" s="35"/>
      <c r="I30" s="34">
        <f>SUM(C30)+E30-G30</f>
        <v>29127621.068</v>
      </c>
      <c r="J30" s="30"/>
    </row>
    <row r="31" spans="1:10" ht="19.5" customHeight="1">
      <c r="A31" s="56" t="s">
        <v>7</v>
      </c>
      <c r="B31" s="57"/>
      <c r="C31" s="36">
        <f>SUM(C29:C30)</f>
        <v>29441002.398</v>
      </c>
      <c r="D31" s="37"/>
      <c r="E31" s="36">
        <f>SUM(E29:E30)</f>
        <v>0</v>
      </c>
      <c r="F31" s="37"/>
      <c r="G31" s="36">
        <f>SUM(G29:G30)</f>
        <v>0</v>
      </c>
      <c r="H31" s="37"/>
      <c r="I31" s="36">
        <f>SUM(I29:I30)</f>
        <v>29441002.398</v>
      </c>
      <c r="J31" s="50"/>
    </row>
    <row r="32" spans="1:10" ht="18.75">
      <c r="A32" s="58"/>
      <c r="B32" s="53"/>
      <c r="C32" s="33"/>
      <c r="D32" s="32"/>
      <c r="E32" s="33"/>
      <c r="F32" s="32"/>
      <c r="G32" s="33"/>
      <c r="H32" s="32"/>
      <c r="I32" s="33"/>
      <c r="J32" s="30"/>
    </row>
    <row r="33" spans="1:10" ht="20.25">
      <c r="A33" s="85" t="s">
        <v>25</v>
      </c>
      <c r="B33" s="86"/>
      <c r="C33" s="33"/>
      <c r="D33" s="32"/>
      <c r="E33" s="33"/>
      <c r="F33" s="32"/>
      <c r="G33" s="33"/>
      <c r="H33" s="32"/>
      <c r="I33" s="33"/>
      <c r="J33" s="30"/>
    </row>
    <row r="34" spans="1:10" ht="19.5" customHeight="1">
      <c r="A34" s="54" t="s">
        <v>5</v>
      </c>
      <c r="B34" s="55"/>
      <c r="C34" s="34">
        <v>4065.3200000000006</v>
      </c>
      <c r="D34" s="35"/>
      <c r="E34" s="34">
        <v>0</v>
      </c>
      <c r="F34" s="35"/>
      <c r="G34" s="34">
        <v>0</v>
      </c>
      <c r="H34" s="35"/>
      <c r="I34" s="34">
        <f>SUM(C34)+E34-G34</f>
        <v>4065.3200000000006</v>
      </c>
      <c r="J34" s="30"/>
    </row>
    <row r="35" spans="1:10" ht="19.5" customHeight="1">
      <c r="A35" s="54" t="s">
        <v>6</v>
      </c>
      <c r="B35" s="55"/>
      <c r="C35" s="34">
        <v>659333.781</v>
      </c>
      <c r="D35" s="35"/>
      <c r="E35" s="34">
        <v>0</v>
      </c>
      <c r="F35" s="35"/>
      <c r="G35" s="34">
        <v>0</v>
      </c>
      <c r="H35" s="35"/>
      <c r="I35" s="34">
        <f>SUM(C35)+E35-G35</f>
        <v>659333.781</v>
      </c>
      <c r="J35" s="30"/>
    </row>
    <row r="36" spans="1:10" ht="19.5" customHeight="1">
      <c r="A36" s="56" t="s">
        <v>7</v>
      </c>
      <c r="B36" s="57"/>
      <c r="C36" s="36">
        <f>SUM(C34:C35)</f>
        <v>663399.1009999999</v>
      </c>
      <c r="D36" s="37"/>
      <c r="E36" s="36">
        <f>SUM(E34:E35)</f>
        <v>0</v>
      </c>
      <c r="F36" s="37"/>
      <c r="G36" s="36">
        <f>SUM(G34:G35)</f>
        <v>0</v>
      </c>
      <c r="H36" s="37"/>
      <c r="I36" s="36">
        <f>SUM(I34:I35)</f>
        <v>663399.1009999999</v>
      </c>
      <c r="J36" s="50"/>
    </row>
    <row r="37" spans="1:10" ht="19.5" customHeight="1">
      <c r="A37" s="54"/>
      <c r="B37" s="55"/>
      <c r="C37" s="34"/>
      <c r="D37" s="35"/>
      <c r="E37" s="34"/>
      <c r="F37" s="35"/>
      <c r="G37" s="34"/>
      <c r="H37" s="35"/>
      <c r="I37" s="34"/>
      <c r="J37" s="50"/>
    </row>
    <row r="38" spans="1:10" ht="19.5" customHeight="1">
      <c r="A38" s="75" t="s">
        <v>36</v>
      </c>
      <c r="B38" s="55"/>
      <c r="C38" s="34"/>
      <c r="D38" s="35"/>
      <c r="E38" s="34"/>
      <c r="F38" s="35"/>
      <c r="G38" s="34"/>
      <c r="H38" s="35"/>
      <c r="I38" s="34"/>
      <c r="J38" s="50"/>
    </row>
    <row r="39" spans="1:10" ht="19.5" customHeight="1">
      <c r="A39" s="54" t="s">
        <v>5</v>
      </c>
      <c r="B39" s="55"/>
      <c r="C39" s="34">
        <v>0</v>
      </c>
      <c r="D39" s="35"/>
      <c r="E39" s="34">
        <v>0</v>
      </c>
      <c r="F39" s="35"/>
      <c r="G39" s="34">
        <v>0</v>
      </c>
      <c r="H39" s="35"/>
      <c r="I39" s="34">
        <f>SUM(C39,E39,-G39)</f>
        <v>0</v>
      </c>
      <c r="J39" s="50"/>
    </row>
    <row r="40" spans="1:10" ht="19.5" customHeight="1">
      <c r="A40" s="54" t="s">
        <v>6</v>
      </c>
      <c r="B40" s="55"/>
      <c r="C40" s="34">
        <v>2320440.009</v>
      </c>
      <c r="D40" s="35"/>
      <c r="E40" s="34">
        <v>0</v>
      </c>
      <c r="F40" s="35"/>
      <c r="G40" s="34">
        <v>0</v>
      </c>
      <c r="H40" s="35"/>
      <c r="I40" s="34">
        <f>SUM(C40,E40,-G40)</f>
        <v>2320440.009</v>
      </c>
      <c r="J40" s="50"/>
    </row>
    <row r="41" spans="1:10" ht="19.5" customHeight="1">
      <c r="A41" s="56" t="s">
        <v>7</v>
      </c>
      <c r="B41" s="55"/>
      <c r="C41" s="34">
        <f>SUM(C39:C40)</f>
        <v>2320440.009</v>
      </c>
      <c r="D41" s="35"/>
      <c r="E41" s="34">
        <f>SUM(E39:E40)</f>
        <v>0</v>
      </c>
      <c r="F41" s="35"/>
      <c r="G41" s="34">
        <f>SUM(G39:G40)</f>
        <v>0</v>
      </c>
      <c r="H41" s="35"/>
      <c r="I41" s="34">
        <f>SUM(I39:I40)</f>
        <v>2320440.009</v>
      </c>
      <c r="J41" s="50"/>
    </row>
    <row r="42" spans="1:10" s="29" customFormat="1" ht="20.25">
      <c r="A42" s="76" t="s">
        <v>16</v>
      </c>
      <c r="B42" s="61"/>
      <c r="C42" s="43"/>
      <c r="D42" s="44"/>
      <c r="E42" s="43"/>
      <c r="F42" s="44"/>
      <c r="G42" s="43"/>
      <c r="H42" s="44"/>
      <c r="I42" s="43"/>
      <c r="J42" s="30"/>
    </row>
    <row r="43" spans="1:10" ht="20.25">
      <c r="A43" s="87" t="s">
        <v>34</v>
      </c>
      <c r="B43" s="88"/>
      <c r="C43" s="33"/>
      <c r="D43" s="32"/>
      <c r="E43" s="33"/>
      <c r="F43" s="32"/>
      <c r="G43" s="33"/>
      <c r="H43" s="32"/>
      <c r="I43" s="33"/>
      <c r="J43" s="30"/>
    </row>
    <row r="44" spans="1:10" ht="19.5" customHeight="1">
      <c r="A44" s="54" t="s">
        <v>5</v>
      </c>
      <c r="B44" s="62"/>
      <c r="C44" s="34">
        <v>0</v>
      </c>
      <c r="D44" s="35"/>
      <c r="E44" s="34">
        <v>0</v>
      </c>
      <c r="F44" s="35"/>
      <c r="G44" s="34">
        <v>0</v>
      </c>
      <c r="H44" s="35"/>
      <c r="I44" s="34">
        <f>SUM(C44)+E44-G44</f>
        <v>0</v>
      </c>
      <c r="J44" s="30"/>
    </row>
    <row r="45" spans="1:10" ht="19.5" customHeight="1">
      <c r="A45" s="54" t="s">
        <v>6</v>
      </c>
      <c r="B45" s="62"/>
      <c r="C45" s="34">
        <v>20978350.124</v>
      </c>
      <c r="D45" s="35"/>
      <c r="E45" s="34">
        <v>0</v>
      </c>
      <c r="F45" s="35"/>
      <c r="G45" s="34">
        <v>0</v>
      </c>
      <c r="H45" s="42"/>
      <c r="I45" s="34">
        <f>SUM(C45)+E45-G45</f>
        <v>20978350.124</v>
      </c>
      <c r="J45" s="30"/>
    </row>
    <row r="46" spans="1:10" ht="20.25" thickBot="1">
      <c r="A46" s="56" t="s">
        <v>7</v>
      </c>
      <c r="B46" s="63"/>
      <c r="C46" s="36">
        <f>SUM(C44:C45)</f>
        <v>20978350.124</v>
      </c>
      <c r="D46" s="37"/>
      <c r="E46" s="36">
        <f>SUM(E44:E45)</f>
        <v>0</v>
      </c>
      <c r="F46" s="35"/>
      <c r="G46" s="36">
        <f>SUM(G44:G45)</f>
        <v>0</v>
      </c>
      <c r="H46" s="37"/>
      <c r="I46" s="36">
        <f>SUM(I44:I45)</f>
        <v>20978350.124</v>
      </c>
      <c r="J46" s="50"/>
    </row>
    <row r="47" spans="1:10" ht="21.75" customHeight="1">
      <c r="A47" s="69" t="s">
        <v>10</v>
      </c>
      <c r="B47" s="70" t="s">
        <v>1</v>
      </c>
      <c r="C47" s="12">
        <f>SUM(C14,C19,C24,C29,C34,C39,C44)</f>
        <v>945764.2609999998</v>
      </c>
      <c r="D47" s="13"/>
      <c r="E47" s="12">
        <f>SUM(E14,E19,E24,E29,E34,E39,E44)</f>
        <v>0</v>
      </c>
      <c r="F47" s="13"/>
      <c r="G47" s="12">
        <f>SUM(G14,G19,G24,G29,G34,G39,G44)</f>
        <v>0</v>
      </c>
      <c r="H47" s="13"/>
      <c r="I47" s="12">
        <f>SUM(I14,I19,I24,I29,I34,I39,I44)</f>
        <v>945764.2609999998</v>
      </c>
      <c r="J47" s="30"/>
    </row>
    <row r="48" spans="1:10" ht="21.75" customHeight="1">
      <c r="A48" s="28" t="s">
        <v>11</v>
      </c>
      <c r="B48" s="71"/>
      <c r="C48" s="10">
        <f>SUM(C15,C20,C25,C30,C35,C40,C45)</f>
        <v>157561558.61400002</v>
      </c>
      <c r="D48" s="11"/>
      <c r="E48" s="10">
        <f>SUM(E15,E20,E25,E30,E35,E40,E45)</f>
        <v>602799.5</v>
      </c>
      <c r="F48" s="11"/>
      <c r="G48" s="10">
        <f>SUM(G15,G20,G25,G30,G35,G40,G45)</f>
        <v>961.5</v>
      </c>
      <c r="H48" s="11"/>
      <c r="I48" s="10">
        <f>SUM(I15,I20,I25,I30,I35,I40,I45)</f>
        <v>158163396.61400002</v>
      </c>
      <c r="J48" s="30"/>
    </row>
    <row r="49" spans="1:10" ht="21.75" customHeight="1" thickBot="1">
      <c r="A49" s="52" t="s">
        <v>13</v>
      </c>
      <c r="B49" s="72" t="s">
        <v>1</v>
      </c>
      <c r="C49" s="15">
        <f>SUM(C16,C21,C26,C31,C36,C41,C46)</f>
        <v>158507322.875</v>
      </c>
      <c r="D49" s="16"/>
      <c r="E49" s="15">
        <f>SUM(E16,E21,E26,E31,E36,E41,E46)</f>
        <v>602799.5</v>
      </c>
      <c r="F49" s="16"/>
      <c r="G49" s="15">
        <f>SUM(G16,G21,G26,G31,G36,G41,G46)</f>
        <v>961.5</v>
      </c>
      <c r="H49" s="16"/>
      <c r="I49" s="15">
        <f>SUM(I16,I21,I26,I31,I36,I41,I46)</f>
        <v>159109160.875</v>
      </c>
      <c r="J49" s="30"/>
    </row>
    <row r="50" spans="6:7" ht="18.75">
      <c r="F50" s="26"/>
      <c r="G50" s="26"/>
    </row>
    <row r="51" spans="1:9" ht="19.5">
      <c r="A51" s="24" t="s">
        <v>22</v>
      </c>
      <c r="B51" s="20"/>
      <c r="C51" s="20"/>
      <c r="D51" s="20"/>
      <c r="E51" s="20"/>
      <c r="F51" s="25"/>
      <c r="G51" s="25"/>
      <c r="H51" s="22"/>
      <c r="I51" s="25"/>
    </row>
    <row r="52" spans="1:9" ht="19.5">
      <c r="A52" s="24" t="s">
        <v>35</v>
      </c>
      <c r="B52" s="20"/>
      <c r="C52" s="20"/>
      <c r="D52" s="20"/>
      <c r="E52" s="20"/>
      <c r="F52" s="24"/>
      <c r="G52" s="24"/>
      <c r="H52" s="25"/>
      <c r="I52" s="25"/>
    </row>
    <row r="53" spans="1:9" ht="19.5">
      <c r="A53" s="24" t="s">
        <v>24</v>
      </c>
      <c r="B53" s="20"/>
      <c r="C53" s="20"/>
      <c r="D53" s="20"/>
      <c r="E53" s="20"/>
      <c r="F53" s="25"/>
      <c r="G53" s="25"/>
      <c r="H53" s="25"/>
      <c r="I53" s="25"/>
    </row>
    <row r="54" spans="1:9" ht="19.5">
      <c r="A54" s="84" t="s">
        <v>18</v>
      </c>
      <c r="B54" s="78"/>
      <c r="C54" s="78"/>
      <c r="D54" s="78"/>
      <c r="E54" s="78"/>
      <c r="F54" s="78"/>
      <c r="G54" s="78"/>
      <c r="H54" s="78"/>
      <c r="I54" s="78"/>
    </row>
    <row r="55" spans="1:9" ht="19.5">
      <c r="A55" s="84" t="s">
        <v>19</v>
      </c>
      <c r="B55" s="78"/>
      <c r="C55" s="78"/>
      <c r="D55" s="78"/>
      <c r="E55" s="78"/>
      <c r="F55" s="78"/>
      <c r="G55" s="78"/>
      <c r="H55" s="78"/>
      <c r="I55" s="78"/>
    </row>
  </sheetData>
  <sheetProtection/>
  <mergeCells count="9">
    <mergeCell ref="A54:I54"/>
    <mergeCell ref="A55:I55"/>
    <mergeCell ref="A5:I5"/>
    <mergeCell ref="A7:I7"/>
    <mergeCell ref="H8:I8"/>
    <mergeCell ref="H9:I9"/>
    <mergeCell ref="A33:B33"/>
    <mergeCell ref="A43:B43"/>
    <mergeCell ref="A23:B23"/>
  </mergeCells>
  <printOptions horizontalCentered="1" verticalCentered="1"/>
  <pageMargins left="0.5" right="0.5" top="0.75" bottom="1.251666667" header="0" footer="0.786805555555556"/>
  <pageSetup horizontalDpi="300" verticalDpi="300" orientation="portrait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Valerie Colaizzo</dc:creator>
  <cp:keywords/>
  <dc:description/>
  <cp:lastModifiedBy>Carmine Manfre</cp:lastModifiedBy>
  <cp:lastPrinted>2016-01-04T17:42:02Z</cp:lastPrinted>
  <dcterms:created xsi:type="dcterms:W3CDTF">2014-07-03T13:06:25Z</dcterms:created>
  <dcterms:modified xsi:type="dcterms:W3CDTF">2019-08-22T15:29:35Z</dcterms:modified>
  <cp:category/>
  <cp:version/>
  <cp:contentType/>
  <cp:contentStatus/>
</cp:coreProperties>
</file>